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"/>
    </mc:Choice>
  </mc:AlternateContent>
  <bookViews>
    <workbookView xWindow="0" yWindow="0" windowWidth="25200" windowHeight="11880"/>
  </bookViews>
  <sheets>
    <sheet name="CONTRATOS" sheetId="2" r:id="rId1"/>
    <sheet name="EJEC INGRESOS" sheetId="3" r:id="rId2"/>
    <sheet name="EJEC GASTOS" sheetId="4" r:id="rId3"/>
    <sheet name="EJEC GASTOS DET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" i="5" l="1"/>
  <c r="K8" i="5"/>
  <c r="J8" i="5"/>
  <c r="I8" i="5"/>
  <c r="G8" i="5"/>
  <c r="F8" i="5"/>
  <c r="E8" i="5"/>
  <c r="D8" i="5"/>
  <c r="C8" i="5"/>
  <c r="H7" i="5"/>
  <c r="M7" i="5" s="1"/>
  <c r="H6" i="5"/>
  <c r="H8" i="5" s="1"/>
  <c r="H5" i="4"/>
  <c r="M6" i="4"/>
  <c r="M5" i="4"/>
  <c r="M6" i="5" l="1"/>
  <c r="M8" i="5" s="1"/>
  <c r="D9" i="3"/>
  <c r="D7" i="4" l="1"/>
  <c r="E7" i="4"/>
  <c r="F7" i="4"/>
  <c r="G7" i="4"/>
  <c r="H7" i="4"/>
  <c r="I7" i="4"/>
  <c r="J7" i="4"/>
  <c r="K7" i="4"/>
  <c r="L7" i="4"/>
  <c r="M7" i="4"/>
  <c r="H6" i="4"/>
  <c r="C7" i="4"/>
  <c r="D10" i="3"/>
  <c r="E10" i="3"/>
  <c r="G10" i="3"/>
  <c r="C10" i="3"/>
  <c r="F9" i="3"/>
  <c r="H9" i="3" s="1"/>
  <c r="F6" i="3"/>
  <c r="H6" i="3" s="1"/>
  <c r="F7" i="3"/>
  <c r="F8" i="3"/>
  <c r="F5" i="3"/>
  <c r="H5" i="3" s="1"/>
  <c r="F10" i="3" l="1"/>
  <c r="H7" i="3"/>
  <c r="H10" i="3" s="1"/>
</calcChain>
</file>

<file path=xl/sharedStrings.xml><?xml version="1.0" encoding="utf-8"?>
<sst xmlns="http://schemas.openxmlformats.org/spreadsheetml/2006/main" count="280" uniqueCount="146">
  <si>
    <t>Cant.</t>
  </si>
  <si>
    <t>NOMBRE CONTRATISTA</t>
  </si>
  <si>
    <t>DOCUMENTO DE IDENTIFICACIÓN</t>
  </si>
  <si>
    <t>OBJETO CONTRACTUAL</t>
  </si>
  <si>
    <t>TIPO DE PROCESO</t>
  </si>
  <si>
    <t>PLAZO DE EJECUCIÓN (meses/días)</t>
  </si>
  <si>
    <t>CUANTÍA A CONTRATAR</t>
  </si>
  <si>
    <t>NÚMERO DE CONTRATO</t>
  </si>
  <si>
    <t>FECHA CONTRATO</t>
  </si>
  <si>
    <t>FECHA INICIO DE EJECUCIÓN</t>
  </si>
  <si>
    <t>FECHA DE TERMINACIÓN</t>
  </si>
  <si>
    <t>RUBRO PRESUPUESTAL</t>
  </si>
  <si>
    <t>CERTIFICADO DISPONIBILIDAD PRESUPUESTAL</t>
  </si>
  <si>
    <t>REGISTRO PRESUPUESTAL</t>
  </si>
  <si>
    <t>LINK SECOP</t>
  </si>
  <si>
    <t>ESTADO DEL CONTRATO</t>
  </si>
  <si>
    <t>CLASE</t>
  </si>
  <si>
    <t>NÚMERO</t>
  </si>
  <si>
    <t>LUGAR EXPEDICIÓN</t>
  </si>
  <si>
    <t>FECHA</t>
  </si>
  <si>
    <t>PROGRAMA</t>
  </si>
  <si>
    <t>ARTÍCULO</t>
  </si>
  <si>
    <t>DESCRIPCIÓN</t>
  </si>
  <si>
    <t>YAZMIN ROCÍO GAVIRIA RUANO</t>
  </si>
  <si>
    <t>CC</t>
  </si>
  <si>
    <t>BOLIVAR</t>
  </si>
  <si>
    <t>PRADERA</t>
  </si>
  <si>
    <t>CALI</t>
  </si>
  <si>
    <t>PRESTACION DE SERVICIOS DE APOYO A LA GESTIÓN PARA DESARROLLAR ACTIVIDADES COMO AUXILIAR CONTABLE EN EL IMCT</t>
  </si>
  <si>
    <t>CONTRATACIÓN DIRECTA</t>
  </si>
  <si>
    <t>CPS 001-2020</t>
  </si>
  <si>
    <t>90</t>
  </si>
  <si>
    <t>Servicios indirectos</t>
  </si>
  <si>
    <t>https://www.contratos.gov.co/consultas/detalleProceso.do?numConstancia=20-12-10559444</t>
  </si>
  <si>
    <t>En ejecución</t>
  </si>
  <si>
    <t>ALEJANDRO CASTILLO QUINTERO</t>
  </si>
  <si>
    <t>PALMIRA</t>
  </si>
  <si>
    <t>PRESTACIÓN DE SERVICIOS DE APOYO A LA GESTIÓN PARA REALIZAR ACTIVIDADES DE SERVICIOS GENERALES Y CONSERJERÍA EN EL IMCT</t>
  </si>
  <si>
    <t>CPS 002-2020</t>
  </si>
  <si>
    <t>https://www.contratos.gov.co/consultas/detalleProceso.do?numConstancia=20-12-10559503</t>
  </si>
  <si>
    <t xml:space="preserve">LUZ CENID LAMILLA HERRERA </t>
  </si>
  <si>
    <t>PRESTACIÓN DE SERVICIOS PROFESIONALES DE ASESORÍA Y APOYO A LA GESTIÓN JURIDICA Y ADMINISTRATIVA EN EL INSTITUTO MUNICIPAL DE CULTURA Y TURISMO DE PRADERA EN EL IMCT</t>
  </si>
  <si>
    <t>CPS 003-2020</t>
  </si>
  <si>
    <t>2112</t>
  </si>
  <si>
    <t>01</t>
  </si>
  <si>
    <t>Honorarios</t>
  </si>
  <si>
    <t>https://www.contratos.gov.co/consultas/detalleProceso.do?numConstancia=20-12-10559511</t>
  </si>
  <si>
    <t>RAÚL HERRERA OLAYA</t>
  </si>
  <si>
    <t>CPS 004-2020</t>
  </si>
  <si>
    <t>https://www.contratos.gov.co/consultas/detalleProceso.do?numConstancia=20-12-10559521</t>
  </si>
  <si>
    <t>KATHERIN VANESSA RIVERA MOSQUERA</t>
  </si>
  <si>
    <t xml:space="preserve">CANDELARIA </t>
  </si>
  <si>
    <t>PRESTACION DE SERVICIOS DE APOYO A LA GESTIÓN PARA DESARROLLAR ACTIVIDADES SECRETARIALES EN EL IMCT</t>
  </si>
  <si>
    <t>CPS 005-2020</t>
  </si>
  <si>
    <t>https://www.contratos.gov.co/consultas/detalleProceso.do?numConstancia=20-12-10559531</t>
  </si>
  <si>
    <t>SORELLY LÓPEZ MAFLA</t>
  </si>
  <si>
    <t>PRESTACIÓN DE SERVICIOS PROFESIONALES DE APOYO A LA GESTIÓN EN EL ÁREA CONTABLE Y PRESUPUESTAL DEL IMCT</t>
  </si>
  <si>
    <t>CPS 006-2020</t>
  </si>
  <si>
    <t>https://www.contratos.gov.co/consultas/detalleProceso.do?numConstancia=20-12-10559539</t>
  </si>
  <si>
    <t>DEYSI LORENA MORALES PUMBA</t>
  </si>
  <si>
    <t>PRESTACION DE SERVICIOS DE APOYO A LA GESTIÓN EN LA REALIZACIÓN DE  INFORMES INSTITUCIONALES Y ACTIVIVIDADES COMO ASISTENTE EN LA IMPLEMENTACIÓN DE MIPG V2 EN EL IMCT</t>
  </si>
  <si>
    <t>CPS 007-2020</t>
  </si>
  <si>
    <t>https://www.contratos.gov.co/consultas/detalleProceso.do?numConstancia=20-12-10559545</t>
  </si>
  <si>
    <t>JOHN JAIRO VARÓN</t>
  </si>
  <si>
    <t>PRESTACIÓN DE SERVICIOS PROFESIONALES DE APOYO A LA GESTIÓN PARA LA IMPLEMENTACION DE MIPG V2 Y LA REALIZACION DE AUDITORIAS EN EL IMCT</t>
  </si>
  <si>
    <t>CPS 008-2020</t>
  </si>
  <si>
    <t>https://www.contratos.gov.co/consultas/detalleProceso.do?numConstancia=20-12-10559551</t>
  </si>
  <si>
    <t>Terminado</t>
  </si>
  <si>
    <t>JOHANNA ANDREA GARCÍA HERNÁNDEZ</t>
  </si>
  <si>
    <t>PRESTACIÓN DE SERVICIOS DE APOYO A LA GESTIÓN PARA REALIZAR ACTIVIDADES DE DIFUSIÓN DE LOS PLANES, PROGRAMAS Y ACTIVIDADES PARA EL AVANCE SOCIAL EN EL IMCT</t>
  </si>
  <si>
    <t>CPS 009-2020</t>
  </si>
  <si>
    <t>31/04/2020</t>
  </si>
  <si>
    <t>220110</t>
  </si>
  <si>
    <t>https://www.contratos.gov.co/consultas/detalleProceso.do?numConstancia=20-12-10559554</t>
  </si>
  <si>
    <t>PRACEN S.A.S.</t>
  </si>
  <si>
    <t>NIT</t>
  </si>
  <si>
    <t>900997343-9</t>
  </si>
  <si>
    <t>N/A</t>
  </si>
  <si>
    <t>CONTRATAR LA ORGANIZACIÓN LOGÍSTICA Y EL SUMINISTRO DE LOS BIENES Y SERVICIOS REQUERIDOS PARA GARANTIZAR LA PARTICIPACIÓN DEL MUNICIPIO DE PRADERA EN LA VITRINA TURÍSTICA ANATO 2020</t>
  </si>
  <si>
    <t>4 DÍAS</t>
  </si>
  <si>
    <t>CPS 010-2020</t>
  </si>
  <si>
    <t>220111</t>
  </si>
  <si>
    <t>03</t>
  </si>
  <si>
    <t>Fomento, Promociòn Actividades Turìsticas</t>
  </si>
  <si>
    <t>https://www.contratos.gov.co/consultas/detalleProceso.do?numConstancia=20-12-10559565</t>
  </si>
  <si>
    <t>AMÉRICO BALTAZAR MORERA</t>
  </si>
  <si>
    <t>PRESTACION DE SERVICIOS DE APOYO A LA GESTIÓN LOGÍSTICA EN PROCESOS CULTURALES Y ARTÍSTICOS</t>
  </si>
  <si>
    <t>CPS 011-2020</t>
  </si>
  <si>
    <t>2'020019</t>
  </si>
  <si>
    <t>https://www.contratos.gov.co/consultas/detalleProceso.do?numConstancia=20-12-10638655</t>
  </si>
  <si>
    <t>CRISTIAN FERNANDO ASPRILLA ARCOS</t>
  </si>
  <si>
    <t>PRESTACIÓN DE SERVICIOS DE APOYO A LA GESTIÓN COMO ADMINISTRADOR DEL PUNTO VIVE DIGITAL EN EL IMCT</t>
  </si>
  <si>
    <t>CPS 012-2020</t>
  </si>
  <si>
    <t>2'020020</t>
  </si>
  <si>
    <t>https://www.contratos.gov.co/consultas/detalleProceso.do?numConstancia=20-12-10638706</t>
  </si>
  <si>
    <t>JOSÉ DARÍO ARBOLEDA BECERRA</t>
  </si>
  <si>
    <t>PRESTACIÓN DE SERVICIOS DE APOYO A LA GESTIÓN COMO INSTRUCTOR DE PIANO, GUITARRA Y DIRECTOR DE ORQUESTA EN EL IMCT</t>
  </si>
  <si>
    <t>CPS 013-2020</t>
  </si>
  <si>
    <t>2'020021</t>
  </si>
  <si>
    <t>https://www.contratos.gov.co/consultas/detalleProceso.do?numConstancia=20-12-10638785</t>
  </si>
  <si>
    <t>LUISA MARÍA ARCINIEGAS ZAPATA</t>
  </si>
  <si>
    <t>PRESTACIÓN DE SERVICIOS DE APOYO A LA GESTIÓN REALIZANDO ACTIVIDADES DE BIBLIOTECARIA EN LA BIBLIOTECA PÚBLICA MUNICIPAL</t>
  </si>
  <si>
    <t>CPS 014-2020</t>
  </si>
  <si>
    <t>2'020022</t>
  </si>
  <si>
    <t>https://www.contratos.gov.co/consultas/detalleProceso.do?numConstancia=20-12-10638818</t>
  </si>
  <si>
    <t>MILTON PORTILLO GETIAL</t>
  </si>
  <si>
    <t>PRESTACIÓN DE SERVICIOS DE APOYO A LA GESTIÓN COMO INSTRUCTOR DE SALSA EN EL IMCT</t>
  </si>
  <si>
    <t>CPS 015-2020</t>
  </si>
  <si>
    <t>2'020023</t>
  </si>
  <si>
    <t>https://www.contratos.gov.co/consultas/detalleProceso.do?numConstancia=20-12-10638879</t>
  </si>
  <si>
    <t>MARÍA ALEJANDRA VALENCIA LÓPEZ</t>
  </si>
  <si>
    <t>PRESTACIÓN DE SERVICIOS DE APOYO A LA GESTIÓN COMO INSTRUCTORA DE DANZA ÁRABE EN EL IMCT</t>
  </si>
  <si>
    <t>CPS 016-2020</t>
  </si>
  <si>
    <t>2'020024</t>
  </si>
  <si>
    <t>https://www.contratos.gov.co/consultas/detalleProceso.do?numConstancia=20-12-10638907</t>
  </si>
  <si>
    <t>CPS 017-2020</t>
  </si>
  <si>
    <t>https://www.contratos.gov.co/consultas/detalleProceso.do?numConstancia=20-12-10827106</t>
  </si>
  <si>
    <t>CPS 018-2020</t>
  </si>
  <si>
    <t>https://www.contratos.gov.co/consultas/detalleProceso.do?numConstancia=20-12-11039438&amp;g-recaptcha-response=03AGdBq27Rd8VVowCupnTNH2AsQLnJA_8ivnJSZGj6DUL8UGKYCrBSBEQJeBnP19lOx7BdtuI2u3csTstuGhnyxYcFpc0gbLIEWqKQgh5PepSm8OCe7mFvyN3AQ01-NPN8u02rJg6E3gFbTwFDq2gB2nsh5Qmapdu4CoMQraEriMdqQM_eWD59Q7jK3I2aj3fNtRCKPfTUfqK00D9XYa0w_W2BBz0fA2n2ggqiBcjYpeYkdjzIkqeWZn56tMTe2q615h8_q6LRvyV3nZTAzz1238UOIGdY3sQ4UISqT4MnhPasskLRuKgMGb1hX99VDy-XU-BCLq6TnMflwXMyhfyt9ReF3K6vDtaP9xhklUujGNd_TK4wqH5ZxI3ztsUdyMOVjyvY_a3GtvtO8l1l3PQ8tXQPft_kPVIQ-IzUJX_ia7IUupRiU3WvodUXvBgX16sNfXavhVFRuUed</t>
  </si>
  <si>
    <t>INGRESOS CORRIENTES</t>
  </si>
  <si>
    <t>Estampilla Pro-Cultura</t>
  </si>
  <si>
    <t>Recursos Propios Alcaldia</t>
  </si>
  <si>
    <t>Sistema General de Participaciones</t>
  </si>
  <si>
    <t>Transferencia Apoyo a Proyectos</t>
  </si>
  <si>
    <t>Recursos del Balance</t>
  </si>
  <si>
    <t>ADICIONES</t>
  </si>
  <si>
    <t>REBAJAS</t>
  </si>
  <si>
    <t>RECAUDOS</t>
  </si>
  <si>
    <t>SALDO POR RECAUDAR</t>
  </si>
  <si>
    <t>PRESUPUESTO DEFINITIVO</t>
  </si>
  <si>
    <t>PRESUPUESTO INICIAL</t>
  </si>
  <si>
    <t>EJECUCION PRESUPUESTAL DE INGRESOS - A SEPTIEMBRE 30 DE 2020</t>
  </si>
  <si>
    <t>TOTAL INGRESOS</t>
  </si>
  <si>
    <t>GASTOS</t>
  </si>
  <si>
    <t>Funcionamiento</t>
  </si>
  <si>
    <t>Inversion</t>
  </si>
  <si>
    <t>TRASLADOS (+)</t>
  </si>
  <si>
    <t>TRASLADOS (-)</t>
  </si>
  <si>
    <t>CDPS</t>
  </si>
  <si>
    <t>COMPROMISOS</t>
  </si>
  <si>
    <t>OBLIGACIONES</t>
  </si>
  <si>
    <t>PAGOS</t>
  </si>
  <si>
    <t>SALDO DISPONIBLE</t>
  </si>
  <si>
    <t>EJECUCION PRESUPUESTAL DE GASTOS - A SEPTIEMBRE 30 DE 2020</t>
  </si>
  <si>
    <t>TOTAL GASTOS</t>
  </si>
  <si>
    <t>Distribucion Gastos de Funcionamiento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</si>
</sst>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42" formatCode="_-&quot;$&quot;\ * #,##0_-;\-&quot;$&quot;\ * #,##0_-;_-&quot;$&quot;\ * &quot;-&quot;_-;_-@_-"/>
    <numFmt numFmtId="164" formatCode="&quot;$&quot;\ #,##0"/>
    <numFmt numFmtId="165" formatCode="dd/mm/yyyy;@"/>
    <numFmt numFmtId="166" formatCode="_-&quot;$&quot;\ * #,##0.00_-;\-&quot;$&quot;\ * #,##0.00_-;_-&quot;$&quot;\ * &quot;-&quot;_-;_-@_-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1"/>
      <name val="Arial Narrow"/>
      <family val="2"/>
    </font>
    <font>
      <sz val="9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b/>
      <sz val="14"/>
      <color theme="1"/>
      <name val="Century Gothic"/>
      <family val="2"/>
    </font>
    <font>
      <sz val="11"/>
      <color rgb="FF0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9" fillId="0" borderId="0" applyFont="0" applyFill="0" applyBorder="0" applyAlignment="0" applyProtection="0"/>
  </cellStyleXfs>
  <cellXfs count="88">
    <xf numFmtId="0" fontId="0" fillId="0" borderId="0" xfId="0"/>
    <xf numFmtId="0" fontId="5" fillId="0" borderId="0" xfId="0" applyFont="1" applyAlignment="1">
      <alignment horizontal="center" vertical="center"/>
    </xf>
    <xf numFmtId="12" fontId="3" fillId="0" borderId="0" xfId="0" applyNumberFormat="1" applyFont="1" applyAlignment="1">
      <alignment horizontal="center" vertical="center" wrapText="1"/>
    </xf>
    <xf numFmtId="12" fontId="6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3" borderId="0" xfId="0" applyFont="1" applyFill="1" applyAlignment="1">
      <alignment horizontal="left" vertical="top" wrapText="1"/>
    </xf>
    <xf numFmtId="1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2" fontId="3" fillId="2" borderId="1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2" fontId="6" fillId="0" borderId="1" xfId="0" applyNumberFormat="1" applyFont="1" applyBorder="1" applyAlignment="1">
      <alignment horizontal="left" vertical="top" wrapText="1"/>
    </xf>
    <xf numFmtId="12" fontId="5" fillId="0" borderId="1" xfId="0" applyNumberFormat="1" applyFont="1" applyBorder="1" applyAlignment="1">
      <alignment horizontal="left" vertical="top" wrapText="1"/>
    </xf>
    <xf numFmtId="3" fontId="6" fillId="0" borderId="1" xfId="0" applyNumberFormat="1" applyFont="1" applyBorder="1" applyAlignment="1">
      <alignment horizontal="right" vertical="top" wrapText="1"/>
    </xf>
    <xf numFmtId="0" fontId="5" fillId="0" borderId="1" xfId="0" applyFont="1" applyBorder="1" applyAlignment="1">
      <alignment horizontal="left" vertical="top" wrapText="1"/>
    </xf>
    <xf numFmtId="12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right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left" vertical="top" wrapText="1"/>
    </xf>
    <xf numFmtId="14" fontId="8" fillId="0" borderId="1" xfId="1" applyNumberFormat="1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164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12" fontId="6" fillId="3" borderId="1" xfId="0" applyNumberFormat="1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2" fontId="6" fillId="0" borderId="1" xfId="0" applyNumberFormat="1" applyFont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12" fontId="5" fillId="3" borderId="1" xfId="0" applyNumberFormat="1" applyFont="1" applyFill="1" applyBorder="1" applyAlignment="1">
      <alignment horizontal="left" vertical="top" wrapText="1"/>
    </xf>
    <xf numFmtId="3" fontId="6" fillId="3" borderId="1" xfId="0" applyNumberFormat="1" applyFont="1" applyFill="1" applyBorder="1" applyAlignment="1">
      <alignment horizontal="right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righ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14" fontId="6" fillId="0" borderId="6" xfId="0" applyNumberFormat="1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14" fontId="8" fillId="0" borderId="6" xfId="1" applyNumberFormat="1" applyFont="1" applyFill="1" applyBorder="1" applyAlignment="1">
      <alignment horizontal="left" vertical="top" wrapText="1"/>
    </xf>
    <xf numFmtId="14" fontId="1" fillId="0" borderId="1" xfId="1" applyNumberForma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/>
    <xf numFmtId="0" fontId="10" fillId="0" borderId="1" xfId="0" applyFont="1" applyBorder="1"/>
    <xf numFmtId="42" fontId="11" fillId="0" borderId="1" xfId="2" applyFont="1" applyBorder="1"/>
    <xf numFmtId="42" fontId="10" fillId="0" borderId="1" xfId="2" applyFont="1" applyBorder="1"/>
    <xf numFmtId="166" fontId="11" fillId="0" borderId="1" xfId="2" applyNumberFormat="1" applyFont="1" applyBorder="1"/>
    <xf numFmtId="166" fontId="10" fillId="0" borderId="1" xfId="2" applyNumberFormat="1" applyFont="1" applyBorder="1"/>
    <xf numFmtId="166" fontId="0" fillId="0" borderId="0" xfId="2" applyNumberFormat="1" applyFont="1"/>
    <xf numFmtId="42" fontId="0" fillId="0" borderId="0" xfId="2" applyFont="1"/>
    <xf numFmtId="0" fontId="0" fillId="0" borderId="0" xfId="0" applyBorder="1"/>
    <xf numFmtId="0" fontId="11" fillId="0" borderId="0" xfId="0" applyFont="1" applyBorder="1"/>
    <xf numFmtId="166" fontId="0" fillId="0" borderId="0" xfId="2" applyNumberFormat="1" applyFont="1" applyBorder="1"/>
    <xf numFmtId="42" fontId="0" fillId="0" borderId="0" xfId="2" applyFont="1" applyBorder="1"/>
    <xf numFmtId="6" fontId="13" fillId="0" borderId="9" xfId="0" applyNumberFormat="1" applyFont="1" applyBorder="1" applyAlignment="1">
      <alignment horizontal="left" wrapText="1" readingOrder="1"/>
    </xf>
    <xf numFmtId="14" fontId="3" fillId="2" borderId="2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14" fontId="3" fillId="2" borderId="7" xfId="0" applyNumberFormat="1" applyFont="1" applyFill="1" applyBorder="1" applyAlignment="1">
      <alignment horizontal="center" vertical="center" wrapText="1"/>
    </xf>
    <xf numFmtId="14" fontId="3" fillId="2" borderId="6" xfId="0" applyNumberFormat="1" applyFont="1" applyFill="1" applyBorder="1" applyAlignment="1">
      <alignment horizontal="center" vertical="center" wrapText="1"/>
    </xf>
    <xf numFmtId="14" fontId="3" fillId="2" borderId="8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2" fontId="3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2" fontId="3" fillId="2" borderId="2" xfId="0" applyNumberFormat="1" applyFont="1" applyFill="1" applyBorder="1" applyAlignment="1">
      <alignment horizontal="center" vertical="center" wrapText="1"/>
    </xf>
    <xf numFmtId="12" fontId="3" fillId="2" borderId="3" xfId="0" applyNumberFormat="1" applyFont="1" applyFill="1" applyBorder="1" applyAlignment="1">
      <alignment horizontal="center" vertical="center" wrapText="1"/>
    </xf>
    <xf numFmtId="12" fontId="3" fillId="2" borderId="4" xfId="0" applyNumberFormat="1" applyFont="1" applyFill="1" applyBorder="1" applyAlignment="1">
      <alignment horizontal="center" vertical="center" wrapText="1"/>
    </xf>
    <xf numFmtId="12" fontId="4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600" b="1">
                <a:latin typeface="Century Gothic" panose="020B0502020202020204" pitchFamily="34" charset="0"/>
              </a:rPr>
              <a:t>PRESUPUESTO INICIAL DE INGRESOS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'EJEC INGRESOS'!$B$5:$B$9</c:f>
              <c:strCache>
                <c:ptCount val="5"/>
                <c:pt idx="0">
                  <c:v>Estampilla Pro-Cultura</c:v>
                </c:pt>
                <c:pt idx="1">
                  <c:v>Recursos Propios Alcaldia</c:v>
                </c:pt>
                <c:pt idx="2">
                  <c:v>Sistema General de Participaciones</c:v>
                </c:pt>
                <c:pt idx="3">
                  <c:v>Transferencia Apoyo a Proyectos</c:v>
                </c:pt>
                <c:pt idx="4">
                  <c:v>Recursos del Balance</c:v>
                </c:pt>
              </c:strCache>
            </c:strRef>
          </c:cat>
          <c:val>
            <c:numRef>
              <c:f>'EJEC INGRESOS'!$C$5:$C$9</c:f>
            </c:numRef>
          </c:val>
          <c:extLst>
            <c:ext xmlns:c16="http://schemas.microsoft.com/office/drawing/2014/chart" uri="{C3380CC4-5D6E-409C-BE32-E72D297353CC}">
              <c16:uniqueId val="{00000000-6031-41DB-B321-613DC8EF40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82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6506604426889637"/>
          <c:y val="0.77713301503951671"/>
          <c:w val="0.6351230688997751"/>
          <c:h val="0.2043270149018050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PRESUPUESTO DEFINITIVO DE INGRESOS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114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cat>
            <c:strRef>
              <c:f>'EJEC INGRESOS'!$B$5:$B$9</c:f>
              <c:strCache>
                <c:ptCount val="5"/>
                <c:pt idx="0">
                  <c:v>Estampilla Pro-Cultura</c:v>
                </c:pt>
                <c:pt idx="1">
                  <c:v>Recursos Propios Alcaldia</c:v>
                </c:pt>
                <c:pt idx="2">
                  <c:v>Sistema General de Participaciones</c:v>
                </c:pt>
                <c:pt idx="3">
                  <c:v>Transferencia Apoyo a Proyectos</c:v>
                </c:pt>
                <c:pt idx="4">
                  <c:v>Recursos del Balance</c:v>
                </c:pt>
              </c:strCache>
            </c:strRef>
          </c:cat>
          <c:val>
            <c:numRef>
              <c:f>'EJEC INGRESOS'!$C$5:$C$9</c:f>
            </c:numRef>
          </c:val>
          <c:extLst>
            <c:ext xmlns:c16="http://schemas.microsoft.com/office/drawing/2014/chart" uri="{C3380CC4-5D6E-409C-BE32-E72D297353CC}">
              <c16:uniqueId val="{00000000-F6AC-4E45-8FA8-60789B41C886}"/>
            </c:ext>
          </c:extLst>
        </c:ser>
        <c:ser>
          <c:idx val="1"/>
          <c:order val="1"/>
          <c:cat>
            <c:strRef>
              <c:f>'EJEC INGRESOS'!$B$5:$B$9</c:f>
              <c:strCache>
                <c:ptCount val="5"/>
                <c:pt idx="0">
                  <c:v>Estampilla Pro-Cultura</c:v>
                </c:pt>
                <c:pt idx="1">
                  <c:v>Recursos Propios Alcaldia</c:v>
                </c:pt>
                <c:pt idx="2">
                  <c:v>Sistema General de Participaciones</c:v>
                </c:pt>
                <c:pt idx="3">
                  <c:v>Transferencia Apoyo a Proyectos</c:v>
                </c:pt>
                <c:pt idx="4">
                  <c:v>Recursos del Balance</c:v>
                </c:pt>
              </c:strCache>
            </c:strRef>
          </c:cat>
          <c:val>
            <c:numRef>
              <c:f>'EJEC INGRESOS'!$D$5:$D$9</c:f>
            </c:numRef>
          </c:val>
          <c:extLst>
            <c:ext xmlns:c16="http://schemas.microsoft.com/office/drawing/2014/chart" uri="{C3380CC4-5D6E-409C-BE32-E72D297353CC}">
              <c16:uniqueId val="{00000001-F6AC-4E45-8FA8-60789B41C886}"/>
            </c:ext>
          </c:extLst>
        </c:ser>
        <c:ser>
          <c:idx val="2"/>
          <c:order val="2"/>
          <c:cat>
            <c:strRef>
              <c:f>'EJEC INGRESOS'!$B$5:$B$9</c:f>
              <c:strCache>
                <c:ptCount val="5"/>
                <c:pt idx="0">
                  <c:v>Estampilla Pro-Cultura</c:v>
                </c:pt>
                <c:pt idx="1">
                  <c:v>Recursos Propios Alcaldia</c:v>
                </c:pt>
                <c:pt idx="2">
                  <c:v>Sistema General de Participaciones</c:v>
                </c:pt>
                <c:pt idx="3">
                  <c:v>Transferencia Apoyo a Proyectos</c:v>
                </c:pt>
                <c:pt idx="4">
                  <c:v>Recursos del Balance</c:v>
                </c:pt>
              </c:strCache>
            </c:strRef>
          </c:cat>
          <c:val>
            <c:numRef>
              <c:f>'EJEC INGRESOS'!$E$5:$E$9</c:f>
            </c:numRef>
          </c:val>
          <c:extLst>
            <c:ext xmlns:c16="http://schemas.microsoft.com/office/drawing/2014/chart" uri="{C3380CC4-5D6E-409C-BE32-E72D297353CC}">
              <c16:uniqueId val="{00000002-F6AC-4E45-8FA8-60789B41C886}"/>
            </c:ext>
          </c:extLst>
        </c:ser>
        <c:ser>
          <c:idx val="3"/>
          <c:order val="3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'EJEC INGRESOS'!$B$5:$B$9</c:f>
              <c:strCache>
                <c:ptCount val="5"/>
                <c:pt idx="0">
                  <c:v>Estampilla Pro-Cultura</c:v>
                </c:pt>
                <c:pt idx="1">
                  <c:v>Recursos Propios Alcaldia</c:v>
                </c:pt>
                <c:pt idx="2">
                  <c:v>Sistema General de Participaciones</c:v>
                </c:pt>
                <c:pt idx="3">
                  <c:v>Transferencia Apoyo a Proyectos</c:v>
                </c:pt>
                <c:pt idx="4">
                  <c:v>Recursos del Balance</c:v>
                </c:pt>
              </c:strCache>
            </c:strRef>
          </c:cat>
          <c:val>
            <c:numRef>
              <c:f>'EJEC INGRESOS'!$F$5:$F$9</c:f>
            </c:numRef>
          </c:val>
          <c:extLst>
            <c:ext xmlns:c16="http://schemas.microsoft.com/office/drawing/2014/chart" uri="{C3380CC4-5D6E-409C-BE32-E72D297353CC}">
              <c16:uniqueId val="{00000003-F6AC-4E45-8FA8-60789B41C8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 PRESUPUESTAL DE INGRESOS - RECAUDOS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'EJEC INGRESOS'!$G$5:$G$9</c:f>
              <c:numCache>
                <c:formatCode>"$"#,##0_);[Red]\("$"#,##0\)</c:formatCode>
                <c:ptCount val="5"/>
                <c:pt idx="0">
                  <c:v>120000000</c:v>
                </c:pt>
                <c:pt idx="1">
                  <c:v>398464000</c:v>
                </c:pt>
                <c:pt idx="2">
                  <c:v>110000000</c:v>
                </c:pt>
                <c:pt idx="3" formatCode="_(&quot;$&quot;* #,##0_);_(&quot;$&quot;* \(#,##0\);_(&quot;$&quot;* &quot;-&quot;_);_(@_)">
                  <c:v>0</c:v>
                </c:pt>
                <c:pt idx="4" formatCode="_-&quot;$&quot;\ * #,##0.00_-;\-&quot;$&quot;\ * #,##0.00_-;_-&quot;$&quot;\ * &quot;-&quot;_-;_-@_-">
                  <c:v>0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0-19A3-432D-BBB8-2691B522395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3188405797101874E-3"/>
                  <c:y val="0.252905588258808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A3-432D-BBB8-2691B522395C}"/>
                </c:ext>
              </c:extLst>
            </c:dLbl>
            <c:dLbl>
              <c:idx val="1"/>
              <c:layout>
                <c:manualLayout>
                  <c:x val="0"/>
                  <c:y val="0.665736769093039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9A3-432D-BBB8-2691B522395C}"/>
                </c:ext>
              </c:extLst>
            </c:dLbl>
            <c:dLbl>
              <c:idx val="2"/>
              <c:layout>
                <c:manualLayout>
                  <c:x val="0"/>
                  <c:y val="0.2454671886041374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A3-432D-BBB8-2691B52239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INGRESOS'!$H$5:$H$9</c:f>
              <c:numCache>
                <c:formatCode>_("$"* #,##0_);_("$"* \(#,##0\);_("$"* "-"_);_(@_)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46000000</c:v>
                </c:pt>
                <c:pt idx="3">
                  <c:v>0</c:v>
                </c:pt>
                <c:pt idx="4">
                  <c:v>51891790.289999999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19A3-432D-BBB8-2691B52239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01723456"/>
        <c:axId val="424880096"/>
        <c:axId val="0"/>
      </c:bar3DChart>
      <c:catAx>
        <c:axId val="60172345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4880096"/>
        <c:crosses val="autoZero"/>
        <c:auto val="1"/>
        <c:lblAlgn val="ctr"/>
        <c:lblOffset val="100"/>
        <c:noMultiLvlLbl val="0"/>
      </c:catAx>
      <c:valAx>
        <c:axId val="424880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01723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0748994636540008"/>
          <c:y val="0.92530905919429263"/>
          <c:w val="0.20183151888622619"/>
          <c:h val="5.76188179423440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>
                <a:latin typeface="Century Gothic" panose="020B0502020202020204" pitchFamily="34" charset="0"/>
              </a:rPr>
              <a:t>PRESUPUESTO INICIAL DE GASTOS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0D82-462C-B902-4060FE0EFF4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D82-462C-B902-4060FE0EFF40}"/>
              </c:ext>
            </c:extLst>
          </c:dPt>
          <c:dLbls>
            <c:dLbl>
              <c:idx val="0"/>
              <c:layout>
                <c:manualLayout>
                  <c:x val="0.20555555555555555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82-462C-B902-4060FE0EFF40}"/>
                </c:ext>
              </c:extLst>
            </c:dLbl>
            <c:dLbl>
              <c:idx val="1"/>
              <c:layout>
                <c:manualLayout>
                  <c:x val="-0.18333333333333332"/>
                  <c:y val="-0.1203703703703703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82-462C-B902-4060FE0EFF4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'EJEC GASTOS'!$B$5:$B$6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'EJEC GASTOS'!$C$5:$C$6</c:f>
              <c:numCache>
                <c:formatCode>_-"$"\ * #,##0.00_-;\-"$"\ * #,##0.00_-;_-"$"\ * "-"_-;_-@_-</c:formatCode>
                <c:ptCount val="2"/>
                <c:pt idx="0">
                  <c:v>295964000</c:v>
                </c:pt>
                <c:pt idx="1">
                  <c:v>332500000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82-462C-B902-4060FE0EFF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>
                <a:latin typeface="Century Gothic" panose="020B0502020202020204" pitchFamily="34" charset="0"/>
              </a:rPr>
              <a:t>PRESUPUESTO DEFINITIVO DE GASTOS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15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'EJEC GASTOS'!$J$11:$J$12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'EJEC GASTOS'!$I$11:$I$12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3E9-4928-BFE6-DCB5BBAD0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 PRESUPUESTAL DE GASTOS - CDPS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GASTOS'!$H$5:$I$5</c:f>
              <c:numCache>
                <c:formatCode>_-"$"\ * #,##0.00_-;\-"$"\ * #,##0.00_-;_-"$"\ * "-"_-;_-@_-</c:formatCode>
                <c:ptCount val="1"/>
                <c:pt idx="0">
                  <c:v>295964000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65-46FD-B6BC-82A997992DBB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GASTOS'!$H$6:$I$6</c:f>
              <c:numCache>
                <c:formatCode>_-"$"\ * #,##0.00_-;\-"$"\ * #,##0.00_-;_-"$"\ * "-"_-;_-@_-</c:formatCode>
                <c:ptCount val="1"/>
                <c:pt idx="0">
                  <c:v>437391790.29000002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65-46FD-B6BC-82A997992D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6295360"/>
        <c:axId val="660223760"/>
      </c:barChart>
      <c:catAx>
        <c:axId val="4962953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60223760"/>
        <c:crosses val="autoZero"/>
        <c:auto val="1"/>
        <c:lblAlgn val="ctr"/>
        <c:lblOffset val="100"/>
        <c:noMultiLvlLbl val="0"/>
      </c:catAx>
      <c:valAx>
        <c:axId val="66022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&quot;$&quot;\ * #,##0.00_-;\-&quot;$&quot;\ * #,##0.00_-;_-&quot;$&quot;\ 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96295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 PRESUPUESTAL DE GASTOS - PAGOS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GASTOS'!$I$5:$L$5</c:f>
            </c:numRef>
          </c:val>
          <c:extLst>
            <c:ext xmlns:c16="http://schemas.microsoft.com/office/drawing/2014/chart" uri="{C3380CC4-5D6E-409C-BE32-E72D297353CC}">
              <c16:uniqueId val="{00000000-4655-4AAE-853D-436D9F6EFA40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GASTOS'!$I$6:$L$6</c:f>
            </c:numRef>
          </c:val>
          <c:extLst>
            <c:ext xmlns:c16="http://schemas.microsoft.com/office/drawing/2014/chart" uri="{C3380CC4-5D6E-409C-BE32-E72D297353CC}">
              <c16:uniqueId val="{00000001-4655-4AAE-853D-436D9F6EFA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02844896"/>
        <c:axId val="660180912"/>
      </c:barChart>
      <c:catAx>
        <c:axId val="6028448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60180912"/>
        <c:crosses val="autoZero"/>
        <c:auto val="1"/>
        <c:lblAlgn val="ctr"/>
        <c:lblOffset val="100"/>
        <c:noMultiLvlLbl val="0"/>
      </c:catAx>
      <c:valAx>
        <c:axId val="660180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&quot;$&quot;\ * #,##0.00_-;\-&quot;$&quot;\ * #,##0.00_-;_-&quot;$&quot;\ 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02844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 PRESUPUESTAL DE GASTOS - SALDOS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GASTOS'!$H$5:$M$5</c:f>
              <c:numCache>
                <c:formatCode>_-"$"\ * #,##0.00_-;\-"$"\ * #,##0.00_-;_-"$"\ * "-"_-;_-@_-</c:formatCode>
                <c:ptCount val="2"/>
                <c:pt idx="0">
                  <c:v>295964000</c:v>
                </c:pt>
                <c:pt idx="1">
                  <c:v>74293295.860000014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78-45AD-B70F-DE3516A9707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'EJEC GASTOS'!$H$6:$M$6</c:f>
              <c:numCache>
                <c:formatCode>_-"$"\ * #,##0.00_-;\-"$"\ * #,##0.00_-;_-"$"\ * "-"_-;_-@_-</c:formatCode>
                <c:ptCount val="2"/>
                <c:pt idx="0">
                  <c:v>437391790.29000002</c:v>
                </c:pt>
                <c:pt idx="1">
                  <c:v>156401921.29000002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78-45AD-B70F-DE3516A970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02843296"/>
        <c:axId val="660222512"/>
      </c:barChart>
      <c:catAx>
        <c:axId val="6028432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60222512"/>
        <c:crosses val="autoZero"/>
        <c:auto val="1"/>
        <c:lblAlgn val="ctr"/>
        <c:lblOffset val="100"/>
        <c:noMultiLvlLbl val="0"/>
      </c:catAx>
      <c:valAx>
        <c:axId val="660222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&quot;$&quot;\ * #,##0.00_-;\-&quot;$&quot;\ * #,##0.00_-;_-&quot;$&quot;\ 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02843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276225</xdr:colOff>
      <xdr:row>11</xdr:row>
      <xdr:rowOff>157161</xdr:rowOff>
    </xdr:from>
    <xdr:to>
      <xdr:col>6</xdr:col>
      <xdr:colOff>0</xdr:colOff>
      <xdr:row>33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FD77C5-B585-410A-9C69-9E9191FED1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371474</xdr:colOff>
      <xdr:row>3</xdr:row>
      <xdr:rowOff>114300</xdr:rowOff>
    </xdr:from>
    <xdr:to>
      <xdr:col>17</xdr:col>
      <xdr:colOff>361950</xdr:colOff>
      <xdr:row>27</xdr:row>
      <xdr:rowOff>114300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C948070-E6E9-474C-A155-C0124F8383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342899</xdr:colOff>
      <xdr:row>30</xdr:row>
      <xdr:rowOff>109536</xdr:rowOff>
    </xdr:from>
    <xdr:to>
      <xdr:col>16</xdr:col>
      <xdr:colOff>485774</xdr:colOff>
      <xdr:row>50</xdr:row>
      <xdr:rowOff>19050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AC9F4D6-227E-4EDA-AAF5-9C25F850F7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9</xdr:row>
      <xdr:rowOff>4762</xdr:rowOff>
    </xdr:from>
    <xdr:to>
      <xdr:col>3</xdr:col>
      <xdr:colOff>390525</xdr:colOff>
      <xdr:row>23</xdr:row>
      <xdr:rowOff>80962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C4C45E6-2057-43D6-9AA2-A34B884559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381000</xdr:colOff>
      <xdr:row>13</xdr:row>
      <xdr:rowOff>157161</xdr:rowOff>
    </xdr:from>
    <xdr:to>
      <xdr:col>11</xdr:col>
      <xdr:colOff>1228725</xdr:colOff>
      <xdr:row>32</xdr:row>
      <xdr:rowOff>114300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D15A831-E06C-4FC2-A498-1F5A10B763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209550</xdr:colOff>
      <xdr:row>25</xdr:row>
      <xdr:rowOff>33337</xdr:rowOff>
    </xdr:from>
    <xdr:to>
      <xdr:col>5</xdr:col>
      <xdr:colOff>704850</xdr:colOff>
      <xdr:row>39</xdr:row>
      <xdr:rowOff>109537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4FACD551-12F0-4D9E-90FB-9B0CC47E0D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71436</xdr:colOff>
      <xdr:row>35</xdr:row>
      <xdr:rowOff>33336</xdr:rowOff>
    </xdr:from>
    <xdr:to>
      <xdr:col>15</xdr:col>
      <xdr:colOff>66674</xdr:colOff>
      <xdr:row>52</xdr:row>
      <xdr:rowOff>152399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EA0E0EF3-296D-425E-A43F-187EFE5C5D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823912</xdr:colOff>
      <xdr:row>16</xdr:row>
      <xdr:rowOff>71437</xdr:rowOff>
    </xdr:from>
    <xdr:to>
      <xdr:col>19</xdr:col>
      <xdr:colOff>376237</xdr:colOff>
      <xdr:row>30</xdr:row>
      <xdr:rowOff>147637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F751D8D3-26D6-4DA4-97BD-C3F804BDC0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ntratos.gov.co/consultas/detalleProceso.do?numConstancia=20-12-10559554" TargetMode="External"/><Relationship Id="rId13" Type="http://schemas.openxmlformats.org/officeDocument/2006/relationships/hyperlink" Target="https://www.contratos.gov.co/consultas/detalleProceso.do?numConstancia=20-12-10559521" TargetMode="External"/><Relationship Id="rId18" Type="http://schemas.openxmlformats.org/officeDocument/2006/relationships/hyperlink" Target="https://www.contratos.gov.co/consultas/detalleProceso.do?numConstancia=20-12-11039438&amp;g-recaptcha-response=03AGdBq27Rd8VVowCupnTNH2AsQLnJA_8ivnJSZGj6DUL8UGKYCrBSBEQJeBnP19lOx7BdtuI2u3csTstuGhnyxYcFpc0gbLIEWqKQgh5PepSm8OCe7mFvyN3AQ01-NPN8u02rJg6E3gFbTwFDq2gB2nsh5Qmapdu4CoMQraEriMdqQM_eWD59Q7jK3I2aj3fNtRCKPfTUfqK00D9XYa0w_W2BBz0fA2n2ggqiBcjYpeYkdjzIkqeWZn56tMTe2q615h8_q6LRvyV3nZTAzz1238UOIGdY3sQ4UISqT4MnhPasskLRuKgMGb1hX99VDy-XU-BCLq6TnMflwXMyhfyt9ReF3K6vDtaP9xhklUujGNd_TK4wqH5ZxI3ztsUdyMOVjyvY_a3GtvtO8l1l3PQ8tXQPft_kPVIQ-IzUJX_ia7IUupRiU3WvodUXvBgX16sNfXavhVFRuUed" TargetMode="External"/><Relationship Id="rId3" Type="http://schemas.openxmlformats.org/officeDocument/2006/relationships/hyperlink" Target="https://www.contratos.gov.co/consultas/detalleProceso.do?numConstancia=20-12-10638818" TargetMode="External"/><Relationship Id="rId7" Type="http://schemas.openxmlformats.org/officeDocument/2006/relationships/hyperlink" Target="https://www.contratos.gov.co/consultas/detalleProceso.do?numConstancia=20-12-10559565" TargetMode="External"/><Relationship Id="rId12" Type="http://schemas.openxmlformats.org/officeDocument/2006/relationships/hyperlink" Target="https://www.contratos.gov.co/consultas/detalleProceso.do?numConstancia=20-12-10559531" TargetMode="External"/><Relationship Id="rId17" Type="http://schemas.openxmlformats.org/officeDocument/2006/relationships/hyperlink" Target="https://www.contratos.gov.co/consultas/detalleProceso.do?numConstancia=20-12-10827106" TargetMode="External"/><Relationship Id="rId2" Type="http://schemas.openxmlformats.org/officeDocument/2006/relationships/hyperlink" Target="https://www.contratos.gov.co/consultas/detalleProceso.do?numConstancia=20-12-10638879" TargetMode="External"/><Relationship Id="rId16" Type="http://schemas.openxmlformats.org/officeDocument/2006/relationships/hyperlink" Target="https://www.contratos.gov.co/consultas/detalleProceso.do?numConstancia=20-12-10559444" TargetMode="External"/><Relationship Id="rId1" Type="http://schemas.openxmlformats.org/officeDocument/2006/relationships/hyperlink" Target="https://www.contratos.gov.co/consultas/detalleProceso.do?numConstancia=20-12-10638907" TargetMode="External"/><Relationship Id="rId6" Type="http://schemas.openxmlformats.org/officeDocument/2006/relationships/hyperlink" Target="https://www.contratos.gov.co/consultas/detalleProceso.do?numConstancia=20-12-10638655" TargetMode="External"/><Relationship Id="rId11" Type="http://schemas.openxmlformats.org/officeDocument/2006/relationships/hyperlink" Target="https://www.contratos.gov.co/consultas/detalleProceso.do?numConstancia=20-12-10559539" TargetMode="External"/><Relationship Id="rId5" Type="http://schemas.openxmlformats.org/officeDocument/2006/relationships/hyperlink" Target="https://www.contratos.gov.co/consultas/detalleProceso.do?numConstancia=20-12-10638706" TargetMode="External"/><Relationship Id="rId15" Type="http://schemas.openxmlformats.org/officeDocument/2006/relationships/hyperlink" Target="https://www.contratos.gov.co/consultas/detalleProceso.do?numConstancia=20-12-10559503" TargetMode="External"/><Relationship Id="rId10" Type="http://schemas.openxmlformats.org/officeDocument/2006/relationships/hyperlink" Target="https://www.contratos.gov.co/consultas/detalleProceso.do?numConstancia=20-12-10559545" TargetMode="External"/><Relationship Id="rId4" Type="http://schemas.openxmlformats.org/officeDocument/2006/relationships/hyperlink" Target="https://www.contratos.gov.co/consultas/detalleProceso.do?numConstancia=20-12-10638785" TargetMode="External"/><Relationship Id="rId9" Type="http://schemas.openxmlformats.org/officeDocument/2006/relationships/hyperlink" Target="https://www.contratos.gov.co/consultas/detalleProceso.do?numConstancia=20-12-10559551" TargetMode="External"/><Relationship Id="rId14" Type="http://schemas.openxmlformats.org/officeDocument/2006/relationships/hyperlink" Target="https://www.contratos.gov.co/consultas/detalleProceso.do?numConstancia=20-12-10559511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workbookViewId="0">
      <selection activeCell="F19" sqref="F19"/>
    </sheetView>
  </sheetViews>
  <sheetFormatPr baseColWidth="10" defaultColWidth="11.5703125" defaultRowHeight="16.5" x14ac:dyDescent="0.25"/>
  <cols>
    <col min="1" max="1" width="4.140625" style="6" customWidth="1"/>
    <col min="2" max="2" width="19.28515625" style="7" customWidth="1"/>
    <col min="3" max="3" width="4.42578125" style="4" hidden="1" customWidth="1"/>
    <col min="4" max="4" width="16" style="8" hidden="1" customWidth="1"/>
    <col min="5" max="5" width="9.28515625" style="4" hidden="1" customWidth="1"/>
    <col min="6" max="6" width="65.42578125" style="4" customWidth="1"/>
    <col min="7" max="7" width="13" style="4" hidden="1" customWidth="1"/>
    <col min="8" max="8" width="9.42578125" style="9" customWidth="1"/>
    <col min="9" max="9" width="12.140625" style="10" customWidth="1"/>
    <col min="10" max="10" width="13.5703125" style="11" customWidth="1"/>
    <col min="11" max="11" width="10.42578125" style="12" hidden="1" customWidth="1"/>
    <col min="12" max="13" width="10.42578125" style="13" customWidth="1"/>
    <col min="14" max="15" width="9.85546875" style="14" customWidth="1"/>
    <col min="16" max="16" width="11.42578125" style="15" customWidth="1"/>
    <col min="17" max="18" width="11.28515625" style="16" customWidth="1"/>
    <col min="19" max="20" width="9.85546875" style="16" customWidth="1"/>
    <col min="21" max="21" width="14.28515625" style="4" customWidth="1"/>
    <col min="22" max="22" width="13.28515625" style="16" customWidth="1"/>
    <col min="23" max="16384" width="11.5703125" style="16"/>
  </cols>
  <sheetData>
    <row r="1" spans="1:22" s="1" customFormat="1" ht="13.5" x14ac:dyDescent="0.25">
      <c r="A1" s="82" t="s">
        <v>0</v>
      </c>
      <c r="B1" s="81" t="s">
        <v>1</v>
      </c>
      <c r="C1" s="83" t="s">
        <v>2</v>
      </c>
      <c r="D1" s="84"/>
      <c r="E1" s="85"/>
      <c r="F1" s="81" t="s">
        <v>3</v>
      </c>
      <c r="G1" s="86" t="s">
        <v>4</v>
      </c>
      <c r="H1" s="81" t="s">
        <v>5</v>
      </c>
      <c r="I1" s="78" t="s">
        <v>6</v>
      </c>
      <c r="J1" s="79" t="s">
        <v>7</v>
      </c>
      <c r="K1" s="80" t="s">
        <v>8</v>
      </c>
      <c r="L1" s="79" t="s">
        <v>9</v>
      </c>
      <c r="M1" s="79" t="s">
        <v>10</v>
      </c>
      <c r="N1" s="71" t="s">
        <v>11</v>
      </c>
      <c r="O1" s="73"/>
      <c r="P1" s="72"/>
      <c r="Q1" s="71" t="s">
        <v>12</v>
      </c>
      <c r="R1" s="72"/>
      <c r="S1" s="71" t="s">
        <v>13</v>
      </c>
      <c r="T1" s="73"/>
      <c r="U1" s="74" t="s">
        <v>14</v>
      </c>
      <c r="V1" s="76" t="s">
        <v>15</v>
      </c>
    </row>
    <row r="2" spans="1:22" s="2" customFormat="1" ht="40.5" x14ac:dyDescent="0.25">
      <c r="A2" s="82"/>
      <c r="B2" s="81"/>
      <c r="C2" s="17" t="s">
        <v>16</v>
      </c>
      <c r="D2" s="18" t="s">
        <v>17</v>
      </c>
      <c r="E2" s="17" t="s">
        <v>18</v>
      </c>
      <c r="F2" s="81"/>
      <c r="G2" s="86"/>
      <c r="H2" s="81"/>
      <c r="I2" s="78"/>
      <c r="J2" s="79"/>
      <c r="K2" s="80"/>
      <c r="L2" s="79"/>
      <c r="M2" s="79"/>
      <c r="N2" s="19" t="s">
        <v>20</v>
      </c>
      <c r="O2" s="19" t="s">
        <v>21</v>
      </c>
      <c r="P2" s="19" t="s">
        <v>22</v>
      </c>
      <c r="Q2" s="19" t="s">
        <v>17</v>
      </c>
      <c r="R2" s="19" t="s">
        <v>19</v>
      </c>
      <c r="S2" s="19" t="s">
        <v>17</v>
      </c>
      <c r="T2" s="19" t="s">
        <v>19</v>
      </c>
      <c r="U2" s="75"/>
      <c r="V2" s="77"/>
    </row>
    <row r="3" spans="1:22" s="3" customFormat="1" ht="38.25" hidden="1" customHeight="1" x14ac:dyDescent="0.25">
      <c r="A3" s="20">
        <v>1</v>
      </c>
      <c r="B3" s="21" t="s">
        <v>23</v>
      </c>
      <c r="C3" s="22" t="s">
        <v>24</v>
      </c>
      <c r="D3" s="23">
        <v>1058972592</v>
      </c>
      <c r="E3" s="22" t="s">
        <v>25</v>
      </c>
      <c r="F3" s="21" t="s">
        <v>28</v>
      </c>
      <c r="G3" s="24" t="s">
        <v>29</v>
      </c>
      <c r="H3" s="25">
        <v>12</v>
      </c>
      <c r="I3" s="26">
        <v>18000000</v>
      </c>
      <c r="J3" s="27" t="s">
        <v>30</v>
      </c>
      <c r="K3" s="28">
        <v>43837</v>
      </c>
      <c r="L3" s="28">
        <v>43837</v>
      </c>
      <c r="M3" s="28">
        <v>44196</v>
      </c>
      <c r="N3" s="29">
        <v>2112</v>
      </c>
      <c r="O3" s="29" t="s">
        <v>31</v>
      </c>
      <c r="P3" s="30" t="s">
        <v>32</v>
      </c>
      <c r="Q3" s="21">
        <v>2020004</v>
      </c>
      <c r="R3" s="30">
        <v>43832</v>
      </c>
      <c r="S3" s="21">
        <v>2020003</v>
      </c>
      <c r="T3" s="30">
        <v>43837</v>
      </c>
      <c r="U3" s="31" t="s">
        <v>33</v>
      </c>
      <c r="V3" s="30" t="s">
        <v>34</v>
      </c>
    </row>
    <row r="4" spans="1:22" s="3" customFormat="1" ht="39" hidden="1" customHeight="1" x14ac:dyDescent="0.25">
      <c r="A4" s="20">
        <v>2</v>
      </c>
      <c r="B4" s="21" t="s">
        <v>35</v>
      </c>
      <c r="C4" s="22" t="s">
        <v>24</v>
      </c>
      <c r="D4" s="23">
        <v>1112232097</v>
      </c>
      <c r="E4" s="22" t="s">
        <v>26</v>
      </c>
      <c r="F4" s="21" t="s">
        <v>37</v>
      </c>
      <c r="G4" s="24" t="s">
        <v>29</v>
      </c>
      <c r="H4" s="25">
        <v>11</v>
      </c>
      <c r="I4" s="26">
        <v>13750000</v>
      </c>
      <c r="J4" s="27" t="s">
        <v>38</v>
      </c>
      <c r="K4" s="28">
        <v>43837</v>
      </c>
      <c r="L4" s="28">
        <v>43837</v>
      </c>
      <c r="M4" s="28">
        <v>44196</v>
      </c>
      <c r="N4" s="29">
        <v>2112</v>
      </c>
      <c r="O4" s="29" t="s">
        <v>31</v>
      </c>
      <c r="P4" s="30" t="s">
        <v>32</v>
      </c>
      <c r="Q4" s="21">
        <v>2020005</v>
      </c>
      <c r="R4" s="30">
        <v>43832</v>
      </c>
      <c r="S4" s="21">
        <v>2020004</v>
      </c>
      <c r="T4" s="30">
        <v>43837</v>
      </c>
      <c r="U4" s="31" t="s">
        <v>39</v>
      </c>
      <c r="V4" s="30" t="s">
        <v>34</v>
      </c>
    </row>
    <row r="5" spans="1:22" s="3" customFormat="1" ht="55.5" hidden="1" customHeight="1" x14ac:dyDescent="0.25">
      <c r="A5" s="20">
        <v>3</v>
      </c>
      <c r="B5" s="21" t="s">
        <v>40</v>
      </c>
      <c r="C5" s="22" t="s">
        <v>24</v>
      </c>
      <c r="D5" s="23">
        <v>31568193</v>
      </c>
      <c r="E5" s="22" t="s">
        <v>27</v>
      </c>
      <c r="F5" s="21" t="s">
        <v>41</v>
      </c>
      <c r="G5" s="24" t="s">
        <v>29</v>
      </c>
      <c r="H5" s="25">
        <v>12</v>
      </c>
      <c r="I5" s="26">
        <v>30000000</v>
      </c>
      <c r="J5" s="27" t="s">
        <v>42</v>
      </c>
      <c r="K5" s="28">
        <v>43837</v>
      </c>
      <c r="L5" s="28">
        <v>43837</v>
      </c>
      <c r="M5" s="28">
        <v>44196</v>
      </c>
      <c r="N5" s="29" t="s">
        <v>43</v>
      </c>
      <c r="O5" s="29" t="s">
        <v>44</v>
      </c>
      <c r="P5" s="30" t="s">
        <v>45</v>
      </c>
      <c r="Q5" s="21">
        <v>2020003</v>
      </c>
      <c r="R5" s="30">
        <v>43832</v>
      </c>
      <c r="S5" s="21">
        <v>2020002</v>
      </c>
      <c r="T5" s="30">
        <v>43837</v>
      </c>
      <c r="U5" s="31" t="s">
        <v>46</v>
      </c>
      <c r="V5" s="30" t="s">
        <v>34</v>
      </c>
    </row>
    <row r="6" spans="1:22" s="3" customFormat="1" ht="38.25" hidden="1" customHeight="1" x14ac:dyDescent="0.25">
      <c r="A6" s="20">
        <v>4</v>
      </c>
      <c r="B6" s="21" t="s">
        <v>47</v>
      </c>
      <c r="C6" s="22" t="s">
        <v>24</v>
      </c>
      <c r="D6" s="23">
        <v>94300418</v>
      </c>
      <c r="E6" s="22" t="s">
        <v>26</v>
      </c>
      <c r="F6" s="32" t="s">
        <v>37</v>
      </c>
      <c r="G6" s="24" t="s">
        <v>29</v>
      </c>
      <c r="H6" s="25">
        <v>11</v>
      </c>
      <c r="I6" s="26">
        <v>13750000</v>
      </c>
      <c r="J6" s="27" t="s">
        <v>48</v>
      </c>
      <c r="K6" s="28">
        <v>43864</v>
      </c>
      <c r="L6" s="28">
        <v>43864</v>
      </c>
      <c r="M6" s="28">
        <v>44196</v>
      </c>
      <c r="N6" s="29" t="s">
        <v>43</v>
      </c>
      <c r="O6" s="29" t="s">
        <v>31</v>
      </c>
      <c r="P6" s="30" t="s">
        <v>32</v>
      </c>
      <c r="Q6" s="21">
        <v>2020007</v>
      </c>
      <c r="R6" s="30">
        <v>43858</v>
      </c>
      <c r="S6" s="21">
        <v>2020007</v>
      </c>
      <c r="T6" s="30">
        <v>43864</v>
      </c>
      <c r="U6" s="31" t="s">
        <v>49</v>
      </c>
      <c r="V6" s="30" t="s">
        <v>34</v>
      </c>
    </row>
    <row r="7" spans="1:22" s="3" customFormat="1" ht="39" hidden="1" customHeight="1" x14ac:dyDescent="0.25">
      <c r="A7" s="20">
        <v>5</v>
      </c>
      <c r="B7" s="21" t="s">
        <v>50</v>
      </c>
      <c r="C7" s="22" t="s">
        <v>24</v>
      </c>
      <c r="D7" s="23">
        <v>1113521203</v>
      </c>
      <c r="E7" s="22" t="s">
        <v>51</v>
      </c>
      <c r="F7" s="21" t="s">
        <v>52</v>
      </c>
      <c r="G7" s="24" t="s">
        <v>29</v>
      </c>
      <c r="H7" s="25">
        <v>11</v>
      </c>
      <c r="I7" s="26">
        <v>14300000</v>
      </c>
      <c r="J7" s="27" t="s">
        <v>53</v>
      </c>
      <c r="K7" s="28">
        <v>43864</v>
      </c>
      <c r="L7" s="28">
        <v>43864</v>
      </c>
      <c r="M7" s="28">
        <v>44196</v>
      </c>
      <c r="N7" s="29" t="s">
        <v>43</v>
      </c>
      <c r="O7" s="29" t="s">
        <v>31</v>
      </c>
      <c r="P7" s="30" t="s">
        <v>32</v>
      </c>
      <c r="Q7" s="21">
        <v>2020008</v>
      </c>
      <c r="R7" s="30">
        <v>43858</v>
      </c>
      <c r="S7" s="21">
        <v>2020008</v>
      </c>
      <c r="T7" s="30">
        <v>43864</v>
      </c>
      <c r="U7" s="31" t="s">
        <v>54</v>
      </c>
      <c r="V7" s="30" t="s">
        <v>34</v>
      </c>
    </row>
    <row r="8" spans="1:22" s="4" customFormat="1" ht="39" hidden="1" customHeight="1" x14ac:dyDescent="0.25">
      <c r="A8" s="20">
        <v>6</v>
      </c>
      <c r="B8" s="32" t="s">
        <v>55</v>
      </c>
      <c r="C8" s="22" t="s">
        <v>24</v>
      </c>
      <c r="D8" s="23">
        <v>66769578</v>
      </c>
      <c r="E8" s="24" t="s">
        <v>36</v>
      </c>
      <c r="F8" s="32" t="s">
        <v>56</v>
      </c>
      <c r="G8" s="24" t="s">
        <v>29</v>
      </c>
      <c r="H8" s="33">
        <v>11</v>
      </c>
      <c r="I8" s="26">
        <v>25300000</v>
      </c>
      <c r="J8" s="27" t="s">
        <v>57</v>
      </c>
      <c r="K8" s="28">
        <v>43864</v>
      </c>
      <c r="L8" s="28">
        <v>43864</v>
      </c>
      <c r="M8" s="28">
        <v>44196</v>
      </c>
      <c r="N8" s="29" t="s">
        <v>43</v>
      </c>
      <c r="O8" s="29" t="s">
        <v>44</v>
      </c>
      <c r="P8" s="34" t="s">
        <v>45</v>
      </c>
      <c r="Q8" s="32">
        <v>2020006</v>
      </c>
      <c r="R8" s="30">
        <v>43858</v>
      </c>
      <c r="S8" s="32">
        <v>2020006</v>
      </c>
      <c r="T8" s="30">
        <v>43864</v>
      </c>
      <c r="U8" s="31" t="s">
        <v>58</v>
      </c>
      <c r="V8" s="30" t="s">
        <v>34</v>
      </c>
    </row>
    <row r="9" spans="1:22" s="3" customFormat="1" ht="53.25" hidden="1" customHeight="1" x14ac:dyDescent="0.25">
      <c r="A9" s="20">
        <v>7</v>
      </c>
      <c r="B9" s="21" t="s">
        <v>59</v>
      </c>
      <c r="C9" s="22" t="s">
        <v>24</v>
      </c>
      <c r="D9" s="23">
        <v>1113684018</v>
      </c>
      <c r="E9" s="22" t="s">
        <v>36</v>
      </c>
      <c r="F9" s="32" t="s">
        <v>60</v>
      </c>
      <c r="G9" s="24" t="s">
        <v>29</v>
      </c>
      <c r="H9" s="25">
        <v>11</v>
      </c>
      <c r="I9" s="26">
        <v>14300000</v>
      </c>
      <c r="J9" s="27" t="s">
        <v>61</v>
      </c>
      <c r="K9" s="28">
        <v>43864</v>
      </c>
      <c r="L9" s="28">
        <v>43864</v>
      </c>
      <c r="M9" s="28">
        <v>44196</v>
      </c>
      <c r="N9" s="29" t="s">
        <v>43</v>
      </c>
      <c r="O9" s="29" t="s">
        <v>31</v>
      </c>
      <c r="P9" s="30" t="s">
        <v>32</v>
      </c>
      <c r="Q9" s="21">
        <v>2020010</v>
      </c>
      <c r="R9" s="30">
        <v>43858</v>
      </c>
      <c r="S9" s="21">
        <v>2020010</v>
      </c>
      <c r="T9" s="30">
        <v>43864</v>
      </c>
      <c r="U9" s="31" t="s">
        <v>62</v>
      </c>
      <c r="V9" s="30" t="s">
        <v>34</v>
      </c>
    </row>
    <row r="10" spans="1:22" s="4" customFormat="1" ht="54.75" hidden="1" customHeight="1" x14ac:dyDescent="0.25">
      <c r="A10" s="20">
        <v>8</v>
      </c>
      <c r="B10" s="32" t="s">
        <v>63</v>
      </c>
      <c r="C10" s="22" t="s">
        <v>24</v>
      </c>
      <c r="D10" s="23">
        <v>94306198</v>
      </c>
      <c r="E10" s="24" t="s">
        <v>36</v>
      </c>
      <c r="F10" s="32" t="s">
        <v>64</v>
      </c>
      <c r="G10" s="24" t="s">
        <v>29</v>
      </c>
      <c r="H10" s="33">
        <v>6</v>
      </c>
      <c r="I10" s="26">
        <v>7956000</v>
      </c>
      <c r="J10" s="27" t="s">
        <v>65</v>
      </c>
      <c r="K10" s="28">
        <v>43864</v>
      </c>
      <c r="L10" s="28">
        <v>43864</v>
      </c>
      <c r="M10" s="28">
        <v>44043</v>
      </c>
      <c r="N10" s="29" t="s">
        <v>43</v>
      </c>
      <c r="O10" s="29" t="s">
        <v>44</v>
      </c>
      <c r="P10" s="34" t="s">
        <v>45</v>
      </c>
      <c r="Q10" s="32">
        <v>2020009</v>
      </c>
      <c r="R10" s="30">
        <v>43858</v>
      </c>
      <c r="S10" s="32">
        <v>2020009</v>
      </c>
      <c r="T10" s="30">
        <v>43864</v>
      </c>
      <c r="U10" s="31" t="s">
        <v>66</v>
      </c>
      <c r="V10" s="30" t="s">
        <v>67</v>
      </c>
    </row>
    <row r="11" spans="1:22" s="4" customFormat="1" ht="54.75" hidden="1" customHeight="1" x14ac:dyDescent="0.25">
      <c r="A11" s="20">
        <v>9</v>
      </c>
      <c r="B11" s="32" t="s">
        <v>68</v>
      </c>
      <c r="C11" s="22" t="s">
        <v>24</v>
      </c>
      <c r="D11" s="23">
        <v>1113654417</v>
      </c>
      <c r="E11" s="24" t="s">
        <v>36</v>
      </c>
      <c r="F11" s="32" t="s">
        <v>69</v>
      </c>
      <c r="G11" s="24" t="s">
        <v>29</v>
      </c>
      <c r="H11" s="33">
        <v>3</v>
      </c>
      <c r="I11" s="26">
        <v>3900000</v>
      </c>
      <c r="J11" s="35" t="s">
        <v>70</v>
      </c>
      <c r="K11" s="28">
        <v>43864</v>
      </c>
      <c r="L11" s="28">
        <v>43864</v>
      </c>
      <c r="M11" s="28" t="s">
        <v>71</v>
      </c>
      <c r="N11" s="29" t="s">
        <v>72</v>
      </c>
      <c r="O11" s="29" t="s">
        <v>31</v>
      </c>
      <c r="P11" s="34" t="s">
        <v>32</v>
      </c>
      <c r="Q11" s="32">
        <v>2020011</v>
      </c>
      <c r="R11" s="30">
        <v>43858</v>
      </c>
      <c r="S11" s="32">
        <v>2020011</v>
      </c>
      <c r="T11" s="30">
        <v>43864</v>
      </c>
      <c r="U11" s="31" t="s">
        <v>73</v>
      </c>
      <c r="V11" s="30" t="s">
        <v>67</v>
      </c>
    </row>
    <row r="12" spans="1:22" s="4" customFormat="1" ht="56.25" customHeight="1" x14ac:dyDescent="0.25">
      <c r="A12" s="20">
        <v>10</v>
      </c>
      <c r="B12" s="55" t="s">
        <v>74</v>
      </c>
      <c r="C12" s="22" t="s">
        <v>75</v>
      </c>
      <c r="D12" s="23" t="s">
        <v>76</v>
      </c>
      <c r="E12" s="24" t="s">
        <v>77</v>
      </c>
      <c r="F12" s="32" t="s">
        <v>78</v>
      </c>
      <c r="G12" s="24" t="s">
        <v>29</v>
      </c>
      <c r="H12" s="33" t="s">
        <v>79</v>
      </c>
      <c r="I12" s="26">
        <v>12000000</v>
      </c>
      <c r="J12" s="35" t="s">
        <v>80</v>
      </c>
      <c r="K12" s="28">
        <v>43879</v>
      </c>
      <c r="L12" s="28">
        <v>43879</v>
      </c>
      <c r="M12" s="28">
        <v>43882</v>
      </c>
      <c r="N12" s="36" t="s">
        <v>81</v>
      </c>
      <c r="O12" s="36" t="s">
        <v>82</v>
      </c>
      <c r="P12" s="37" t="s">
        <v>83</v>
      </c>
      <c r="Q12" s="38">
        <v>2020016</v>
      </c>
      <c r="R12" s="30">
        <v>43865</v>
      </c>
      <c r="S12" s="32">
        <v>2020020</v>
      </c>
      <c r="T12" s="30">
        <v>43879</v>
      </c>
      <c r="U12" s="31" t="s">
        <v>84</v>
      </c>
      <c r="V12" s="30" t="s">
        <v>67</v>
      </c>
    </row>
    <row r="13" spans="1:22" s="3" customFormat="1" ht="38.25" customHeight="1" x14ac:dyDescent="0.25">
      <c r="A13" s="20">
        <v>11</v>
      </c>
      <c r="B13" s="21" t="s">
        <v>85</v>
      </c>
      <c r="C13" s="22" t="s">
        <v>24</v>
      </c>
      <c r="D13" s="23">
        <v>16776645</v>
      </c>
      <c r="E13" s="22" t="s">
        <v>27</v>
      </c>
      <c r="F13" s="21" t="s">
        <v>86</v>
      </c>
      <c r="G13" s="24" t="s">
        <v>29</v>
      </c>
      <c r="H13" s="25">
        <v>9</v>
      </c>
      <c r="I13" s="26">
        <v>11250000</v>
      </c>
      <c r="J13" s="35" t="s">
        <v>87</v>
      </c>
      <c r="K13" s="28">
        <v>43895</v>
      </c>
      <c r="L13" s="28">
        <v>43895</v>
      </c>
      <c r="M13" s="28">
        <v>44165</v>
      </c>
      <c r="N13" s="36" t="s">
        <v>72</v>
      </c>
      <c r="O13" s="36" t="s">
        <v>82</v>
      </c>
      <c r="P13" s="37" t="s">
        <v>83</v>
      </c>
      <c r="Q13" s="38" t="s">
        <v>88</v>
      </c>
      <c r="R13" s="30">
        <v>43892</v>
      </c>
      <c r="S13" s="39">
        <v>2020022</v>
      </c>
      <c r="T13" s="30">
        <v>43895</v>
      </c>
      <c r="U13" s="31" t="s">
        <v>89</v>
      </c>
      <c r="V13" s="30" t="s">
        <v>34</v>
      </c>
    </row>
    <row r="14" spans="1:22" s="3" customFormat="1" ht="39" customHeight="1" x14ac:dyDescent="0.25">
      <c r="A14" s="20">
        <v>12</v>
      </c>
      <c r="B14" s="21" t="s">
        <v>90</v>
      </c>
      <c r="C14" s="22" t="s">
        <v>24</v>
      </c>
      <c r="D14" s="23">
        <v>1112232160</v>
      </c>
      <c r="E14" s="22" t="s">
        <v>26</v>
      </c>
      <c r="F14" s="21" t="s">
        <v>91</v>
      </c>
      <c r="G14" s="24" t="s">
        <v>29</v>
      </c>
      <c r="H14" s="25">
        <v>9</v>
      </c>
      <c r="I14" s="26">
        <v>12000000</v>
      </c>
      <c r="J14" s="35" t="s">
        <v>92</v>
      </c>
      <c r="K14" s="28">
        <v>43895</v>
      </c>
      <c r="L14" s="28">
        <v>43895</v>
      </c>
      <c r="M14" s="28">
        <v>44165</v>
      </c>
      <c r="N14" s="36" t="s">
        <v>72</v>
      </c>
      <c r="O14" s="36" t="s">
        <v>82</v>
      </c>
      <c r="P14" s="37" t="s">
        <v>83</v>
      </c>
      <c r="Q14" s="38" t="s">
        <v>93</v>
      </c>
      <c r="R14" s="30">
        <v>43892</v>
      </c>
      <c r="S14" s="39">
        <v>2020023</v>
      </c>
      <c r="T14" s="30">
        <v>43895</v>
      </c>
      <c r="U14" s="31" t="s">
        <v>94</v>
      </c>
      <c r="V14" s="30" t="s">
        <v>34</v>
      </c>
    </row>
    <row r="15" spans="1:22" s="4" customFormat="1" ht="40.5" customHeight="1" x14ac:dyDescent="0.25">
      <c r="A15" s="20">
        <v>13</v>
      </c>
      <c r="B15" s="40" t="s">
        <v>95</v>
      </c>
      <c r="C15" s="22" t="s">
        <v>24</v>
      </c>
      <c r="D15" s="23">
        <v>1113658931</v>
      </c>
      <c r="E15" s="24" t="s">
        <v>36</v>
      </c>
      <c r="F15" s="32" t="s">
        <v>96</v>
      </c>
      <c r="G15" s="24" t="s">
        <v>29</v>
      </c>
      <c r="H15" s="33">
        <v>8</v>
      </c>
      <c r="I15" s="26">
        <v>16000000</v>
      </c>
      <c r="J15" s="35" t="s">
        <v>97</v>
      </c>
      <c r="K15" s="28">
        <v>43895</v>
      </c>
      <c r="L15" s="28">
        <v>43895</v>
      </c>
      <c r="M15" s="28">
        <v>44135</v>
      </c>
      <c r="N15" s="36" t="s">
        <v>72</v>
      </c>
      <c r="O15" s="36" t="s">
        <v>82</v>
      </c>
      <c r="P15" s="37" t="s">
        <v>83</v>
      </c>
      <c r="Q15" s="38" t="s">
        <v>98</v>
      </c>
      <c r="R15" s="30">
        <v>43892</v>
      </c>
      <c r="S15" s="38">
        <v>2020024</v>
      </c>
      <c r="T15" s="30">
        <v>43895</v>
      </c>
      <c r="U15" s="31" t="s">
        <v>99</v>
      </c>
      <c r="V15" s="30" t="s">
        <v>34</v>
      </c>
    </row>
    <row r="16" spans="1:22" s="3" customFormat="1" ht="41.25" customHeight="1" x14ac:dyDescent="0.25">
      <c r="A16" s="20">
        <v>14</v>
      </c>
      <c r="B16" s="41" t="s">
        <v>100</v>
      </c>
      <c r="C16" s="22" t="s">
        <v>24</v>
      </c>
      <c r="D16" s="23">
        <v>1112230107</v>
      </c>
      <c r="E16" s="22" t="s">
        <v>26</v>
      </c>
      <c r="F16" s="21" t="s">
        <v>101</v>
      </c>
      <c r="G16" s="24" t="s">
        <v>29</v>
      </c>
      <c r="H16" s="25">
        <v>9</v>
      </c>
      <c r="I16" s="26">
        <v>11000000</v>
      </c>
      <c r="J16" s="35" t="s">
        <v>102</v>
      </c>
      <c r="K16" s="28">
        <v>43895</v>
      </c>
      <c r="L16" s="28">
        <v>43895</v>
      </c>
      <c r="M16" s="28">
        <v>44165</v>
      </c>
      <c r="N16" s="36" t="s">
        <v>72</v>
      </c>
      <c r="O16" s="36" t="s">
        <v>82</v>
      </c>
      <c r="P16" s="37" t="s">
        <v>83</v>
      </c>
      <c r="Q16" s="38" t="s">
        <v>103</v>
      </c>
      <c r="R16" s="30">
        <v>43892</v>
      </c>
      <c r="S16" s="39">
        <v>2020025</v>
      </c>
      <c r="T16" s="30">
        <v>43895</v>
      </c>
      <c r="U16" s="31" t="s">
        <v>104</v>
      </c>
      <c r="V16" s="30" t="s">
        <v>34</v>
      </c>
    </row>
    <row r="17" spans="1:22" s="4" customFormat="1" ht="41.25" customHeight="1" x14ac:dyDescent="0.25">
      <c r="A17" s="20">
        <v>15</v>
      </c>
      <c r="B17" s="40" t="s">
        <v>105</v>
      </c>
      <c r="C17" s="22" t="s">
        <v>24</v>
      </c>
      <c r="D17" s="23">
        <v>94304125</v>
      </c>
      <c r="E17" s="24" t="s">
        <v>26</v>
      </c>
      <c r="F17" s="32" t="s">
        <v>106</v>
      </c>
      <c r="G17" s="24" t="s">
        <v>29</v>
      </c>
      <c r="H17" s="33">
        <v>8</v>
      </c>
      <c r="I17" s="26">
        <v>7200000</v>
      </c>
      <c r="J17" s="35" t="s">
        <v>107</v>
      </c>
      <c r="K17" s="28">
        <v>43895</v>
      </c>
      <c r="L17" s="28">
        <v>43895</v>
      </c>
      <c r="M17" s="28">
        <v>44135</v>
      </c>
      <c r="N17" s="36" t="s">
        <v>72</v>
      </c>
      <c r="O17" s="36" t="s">
        <v>82</v>
      </c>
      <c r="P17" s="37" t="s">
        <v>83</v>
      </c>
      <c r="Q17" s="38" t="s">
        <v>108</v>
      </c>
      <c r="R17" s="30">
        <v>43892</v>
      </c>
      <c r="S17" s="38">
        <v>2020026</v>
      </c>
      <c r="T17" s="30">
        <v>43895</v>
      </c>
      <c r="U17" s="31" t="s">
        <v>109</v>
      </c>
      <c r="V17" s="30" t="s">
        <v>34</v>
      </c>
    </row>
    <row r="18" spans="1:22" s="4" customFormat="1" ht="39.75" customHeight="1" x14ac:dyDescent="0.25">
      <c r="A18" s="20">
        <v>16</v>
      </c>
      <c r="B18" s="40" t="s">
        <v>110</v>
      </c>
      <c r="C18" s="22" t="s">
        <v>24</v>
      </c>
      <c r="D18" s="23">
        <v>29676960</v>
      </c>
      <c r="E18" s="24" t="s">
        <v>36</v>
      </c>
      <c r="F18" s="32" t="s">
        <v>111</v>
      </c>
      <c r="G18" s="24" t="s">
        <v>29</v>
      </c>
      <c r="H18" s="33">
        <v>9</v>
      </c>
      <c r="I18" s="26">
        <v>3600000</v>
      </c>
      <c r="J18" s="35" t="s">
        <v>112</v>
      </c>
      <c r="K18" s="28">
        <v>43895</v>
      </c>
      <c r="L18" s="28">
        <v>43895</v>
      </c>
      <c r="M18" s="28">
        <v>44165</v>
      </c>
      <c r="N18" s="36" t="s">
        <v>72</v>
      </c>
      <c r="O18" s="36" t="s">
        <v>82</v>
      </c>
      <c r="P18" s="37" t="s">
        <v>83</v>
      </c>
      <c r="Q18" s="38" t="s">
        <v>113</v>
      </c>
      <c r="R18" s="30">
        <v>43892</v>
      </c>
      <c r="S18" s="38">
        <v>2020027</v>
      </c>
      <c r="T18" s="30">
        <v>43895</v>
      </c>
      <c r="U18" s="31" t="s">
        <v>114</v>
      </c>
      <c r="V18" s="30" t="s">
        <v>34</v>
      </c>
    </row>
    <row r="19" spans="1:22" s="5" customFormat="1" ht="56.25" customHeight="1" x14ac:dyDescent="0.25">
      <c r="A19" s="20">
        <v>17</v>
      </c>
      <c r="B19" s="42" t="s">
        <v>68</v>
      </c>
      <c r="C19" s="43" t="s">
        <v>24</v>
      </c>
      <c r="D19" s="44">
        <v>1113654417</v>
      </c>
      <c r="E19" s="45" t="s">
        <v>36</v>
      </c>
      <c r="F19" s="38" t="s">
        <v>69</v>
      </c>
      <c r="G19" s="45" t="s">
        <v>29</v>
      </c>
      <c r="H19" s="46">
        <v>8</v>
      </c>
      <c r="I19" s="47">
        <v>10400000</v>
      </c>
      <c r="J19" s="35" t="s">
        <v>115</v>
      </c>
      <c r="K19" s="48">
        <v>43955</v>
      </c>
      <c r="L19" s="48">
        <v>43955</v>
      </c>
      <c r="M19" s="48">
        <v>44196</v>
      </c>
      <c r="N19" s="36" t="s">
        <v>43</v>
      </c>
      <c r="O19" s="36" t="s">
        <v>31</v>
      </c>
      <c r="P19" s="49" t="s">
        <v>32</v>
      </c>
      <c r="Q19" s="50">
        <v>2020033</v>
      </c>
      <c r="R19" s="51">
        <v>43948</v>
      </c>
      <c r="S19" s="52">
        <v>202050</v>
      </c>
      <c r="T19" s="51">
        <v>43955</v>
      </c>
      <c r="U19" s="53" t="s">
        <v>116</v>
      </c>
      <c r="V19" s="49" t="s">
        <v>34</v>
      </c>
    </row>
    <row r="20" spans="1:22" s="5" customFormat="1" ht="52.5" customHeight="1" x14ac:dyDescent="0.25">
      <c r="A20" s="20">
        <v>18</v>
      </c>
      <c r="B20" s="32" t="s">
        <v>63</v>
      </c>
      <c r="C20" s="22" t="s">
        <v>24</v>
      </c>
      <c r="D20" s="23">
        <v>94306198</v>
      </c>
      <c r="E20" s="24" t="s">
        <v>36</v>
      </c>
      <c r="F20" s="32" t="s">
        <v>64</v>
      </c>
      <c r="G20" s="24" t="s">
        <v>29</v>
      </c>
      <c r="H20" s="33">
        <v>4</v>
      </c>
      <c r="I20" s="26">
        <v>5304000</v>
      </c>
      <c r="J20" s="27" t="s">
        <v>117</v>
      </c>
      <c r="K20" s="28">
        <v>44054</v>
      </c>
      <c r="L20" s="28">
        <v>44054</v>
      </c>
      <c r="M20" s="28">
        <v>44165</v>
      </c>
      <c r="N20" s="29" t="s">
        <v>43</v>
      </c>
      <c r="O20" s="29" t="s">
        <v>44</v>
      </c>
      <c r="P20" s="34" t="s">
        <v>45</v>
      </c>
      <c r="Q20" s="32">
        <v>2020047</v>
      </c>
      <c r="R20" s="30">
        <v>44046</v>
      </c>
      <c r="S20" s="32">
        <v>2020089</v>
      </c>
      <c r="T20" s="30">
        <v>44062</v>
      </c>
      <c r="U20" s="54" t="s">
        <v>118</v>
      </c>
      <c r="V20" s="30" t="s">
        <v>34</v>
      </c>
    </row>
  </sheetData>
  <mergeCells count="16">
    <mergeCell ref="H1:H2"/>
    <mergeCell ref="A1:A2"/>
    <mergeCell ref="B1:B2"/>
    <mergeCell ref="C1:E1"/>
    <mergeCell ref="F1:F2"/>
    <mergeCell ref="G1:G2"/>
    <mergeCell ref="Q1:R1"/>
    <mergeCell ref="S1:T1"/>
    <mergeCell ref="U1:U2"/>
    <mergeCell ref="V1:V2"/>
    <mergeCell ref="I1:I2"/>
    <mergeCell ref="J1:J2"/>
    <mergeCell ref="K1:K2"/>
    <mergeCell ref="L1:L2"/>
    <mergeCell ref="M1:M2"/>
    <mergeCell ref="N1:P1"/>
  </mergeCells>
  <hyperlinks>
    <hyperlink ref="U18" r:id="rId1"/>
    <hyperlink ref="U17" r:id="rId2"/>
    <hyperlink ref="U16" r:id="rId3"/>
    <hyperlink ref="U15" r:id="rId4"/>
    <hyperlink ref="U14" r:id="rId5"/>
    <hyperlink ref="U13" r:id="rId6"/>
    <hyperlink ref="U12" r:id="rId7"/>
    <hyperlink ref="U11" r:id="rId8"/>
    <hyperlink ref="U10" r:id="rId9"/>
    <hyperlink ref="U9" r:id="rId10"/>
    <hyperlink ref="U8" r:id="rId11"/>
    <hyperlink ref="U7" r:id="rId12"/>
    <hyperlink ref="U6" r:id="rId13"/>
    <hyperlink ref="U5" r:id="rId14"/>
    <hyperlink ref="U4" r:id="rId15"/>
    <hyperlink ref="U3" r:id="rId16"/>
    <hyperlink ref="U19" r:id="rId17"/>
    <hyperlink ref="U20" r:id="rId18" display="https://www.contratos.gov.co/consultas/detalleProceso.do?numConstancia=20-12-11039438&amp;g-recaptcha-response=03AGdBq27Rd8VVowCupnTNH2AsQLnJA_8ivnJSZGj6DUL8UGKYCrBSBEQJeBnP19lOx7BdtuI2u3csTstuGhnyxYcFpc0gbLIEWqKQgh5PepSm8OCe7mFvyN3AQ01-NPN8u02rJg6E3gFbTwFDq2gB2nsh5Qmapdu4CoMQraEriMdqQM_eWD59Q7jK3I2aj3fNtRCKPfTUfqK00D9XYa0w_W2BBz0fA2n2ggqiBcjYpeYkdjzIkqeWZn56tMTe2q615h8_q6LRvyV3nZTAzz1238UOIGdY3sQ4UISqT4MnhPasskLRuKgMGb1hX99VDy-XU-BCLq6TnMflwXMyhfyt9ReF3K6vDtaP9xhklUujGNd_TK4wqH5ZxI3ztsUdyMOVjyvY_a3GtvtO8l1l3PQ8tXQPft_kPVIQ-IzUJX_ia7IUupRiU3WvodUXvBgX16sNfXavhVFRuUed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1"/>
  <sheetViews>
    <sheetView showGridLines="0" workbookViewId="0">
      <selection activeCell="S10" sqref="S10"/>
    </sheetView>
  </sheetViews>
  <sheetFormatPr baseColWidth="10" defaultRowHeight="15" x14ac:dyDescent="0.25"/>
  <cols>
    <col min="1" max="1" width="1.7109375" customWidth="1"/>
    <col min="2" max="2" width="34.28515625" customWidth="1"/>
    <col min="3" max="3" width="15.140625" hidden="1" customWidth="1"/>
    <col min="4" max="4" width="14.85546875" hidden="1" customWidth="1"/>
    <col min="5" max="5" width="12" hidden="1" customWidth="1"/>
    <col min="6" max="6" width="15.5703125" hidden="1" customWidth="1"/>
    <col min="7" max="7" width="15.85546875" customWidth="1"/>
    <col min="8" max="8" width="15" customWidth="1"/>
    <col min="9" max="9" width="2.140625" customWidth="1"/>
  </cols>
  <sheetData>
    <row r="1" spans="2:8" ht="8.25" customHeight="1" x14ac:dyDescent="0.25"/>
    <row r="2" spans="2:8" ht="18" x14ac:dyDescent="0.25">
      <c r="B2" s="87" t="s">
        <v>131</v>
      </c>
      <c r="C2" s="87"/>
      <c r="D2" s="87"/>
      <c r="E2" s="87"/>
      <c r="F2" s="87"/>
      <c r="G2" s="87"/>
      <c r="H2" s="87"/>
    </row>
    <row r="4" spans="2:8" ht="25.5" x14ac:dyDescent="0.25">
      <c r="B4" s="56" t="s">
        <v>119</v>
      </c>
      <c r="C4" s="57" t="s">
        <v>130</v>
      </c>
      <c r="D4" s="56" t="s">
        <v>125</v>
      </c>
      <c r="E4" s="56" t="s">
        <v>126</v>
      </c>
      <c r="F4" s="57" t="s">
        <v>129</v>
      </c>
      <c r="G4" s="56" t="s">
        <v>127</v>
      </c>
      <c r="H4" s="57" t="s">
        <v>128</v>
      </c>
    </row>
    <row r="5" spans="2:8" ht="20.100000000000001" customHeight="1" x14ac:dyDescent="0.3">
      <c r="B5" s="58" t="s">
        <v>120</v>
      </c>
      <c r="C5" s="60">
        <v>120000000</v>
      </c>
      <c r="D5" s="60">
        <v>0</v>
      </c>
      <c r="E5" s="60">
        <v>0</v>
      </c>
      <c r="F5" s="60">
        <f>+C5+D5-E5</f>
        <v>120000000</v>
      </c>
      <c r="G5" s="70">
        <v>120000000</v>
      </c>
      <c r="H5" s="60">
        <f>+F5-G5</f>
        <v>0</v>
      </c>
    </row>
    <row r="6" spans="2:8" ht="20.100000000000001" customHeight="1" x14ac:dyDescent="0.3">
      <c r="B6" s="58" t="s">
        <v>121</v>
      </c>
      <c r="C6" s="60">
        <v>398464000</v>
      </c>
      <c r="D6" s="60">
        <v>0</v>
      </c>
      <c r="E6" s="60">
        <v>0</v>
      </c>
      <c r="F6" s="60">
        <f t="shared" ref="F6:F9" si="0">+C6+D6-E6</f>
        <v>398464000</v>
      </c>
      <c r="G6" s="70">
        <v>398464000</v>
      </c>
      <c r="H6" s="60">
        <f t="shared" ref="H6:H9" si="1">+F6-G6</f>
        <v>0</v>
      </c>
    </row>
    <row r="7" spans="2:8" ht="20.100000000000001" customHeight="1" x14ac:dyDescent="0.3">
      <c r="B7" s="58" t="s">
        <v>122</v>
      </c>
      <c r="C7" s="60">
        <v>110000000</v>
      </c>
      <c r="D7" s="60">
        <v>46000000</v>
      </c>
      <c r="E7" s="60">
        <v>0</v>
      </c>
      <c r="F7" s="60">
        <f t="shared" si="0"/>
        <v>156000000</v>
      </c>
      <c r="G7" s="70">
        <v>110000000</v>
      </c>
      <c r="H7" s="60">
        <f t="shared" si="1"/>
        <v>46000000</v>
      </c>
    </row>
    <row r="8" spans="2:8" ht="20.100000000000001" customHeight="1" x14ac:dyDescent="0.25">
      <c r="B8" s="58" t="s">
        <v>123</v>
      </c>
      <c r="C8" s="60">
        <v>0</v>
      </c>
      <c r="D8" s="60">
        <v>7000000</v>
      </c>
      <c r="E8" s="60">
        <v>0</v>
      </c>
      <c r="F8" s="60">
        <f t="shared" si="0"/>
        <v>7000000</v>
      </c>
      <c r="G8" s="60">
        <v>0</v>
      </c>
      <c r="H8" s="60">
        <v>0</v>
      </c>
    </row>
    <row r="9" spans="2:8" ht="20.100000000000001" customHeight="1" x14ac:dyDescent="0.25">
      <c r="B9" s="58" t="s">
        <v>124</v>
      </c>
      <c r="C9" s="60">
        <v>0</v>
      </c>
      <c r="D9" s="60">
        <f>621164.74+51242065.69+28559.86</f>
        <v>51891790.289999999</v>
      </c>
      <c r="E9" s="60">
        <v>0</v>
      </c>
      <c r="F9" s="62">
        <f t="shared" si="0"/>
        <v>51891790.289999999</v>
      </c>
      <c r="G9" s="62">
        <v>0</v>
      </c>
      <c r="H9" s="60">
        <f t="shared" si="1"/>
        <v>51891790.289999999</v>
      </c>
    </row>
    <row r="10" spans="2:8" ht="20.100000000000001" customHeight="1" x14ac:dyDescent="0.25">
      <c r="B10" s="59" t="s">
        <v>132</v>
      </c>
      <c r="C10" s="61">
        <f>SUM(C5:C9)</f>
        <v>628464000</v>
      </c>
      <c r="D10" s="61">
        <f t="shared" ref="D10:H10" si="2">SUM(D5:D9)</f>
        <v>104891790.28999999</v>
      </c>
      <c r="E10" s="61">
        <f t="shared" si="2"/>
        <v>0</v>
      </c>
      <c r="F10" s="61">
        <f t="shared" si="2"/>
        <v>733355790.28999996</v>
      </c>
      <c r="G10" s="61">
        <f t="shared" si="2"/>
        <v>628464000</v>
      </c>
      <c r="H10" s="61">
        <f t="shared" si="2"/>
        <v>97891790.289999992</v>
      </c>
    </row>
    <row r="11" spans="2:8" ht="9" customHeight="1" x14ac:dyDescent="0.25"/>
  </sheetData>
  <mergeCells count="1">
    <mergeCell ref="B2:H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5"/>
  <sheetViews>
    <sheetView showGridLines="0" zoomScaleNormal="100" workbookViewId="0">
      <selection activeCell="S17" sqref="S17"/>
    </sheetView>
  </sheetViews>
  <sheetFormatPr baseColWidth="10" defaultRowHeight="15" x14ac:dyDescent="0.25"/>
  <cols>
    <col min="1" max="1" width="1.42578125" customWidth="1"/>
    <col min="2" max="2" width="17.5703125" customWidth="1"/>
    <col min="3" max="3" width="16.5703125" customWidth="1"/>
    <col min="4" max="4" width="16.7109375" customWidth="1"/>
    <col min="5" max="5" width="10.28515625" customWidth="1"/>
    <col min="6" max="7" width="14.42578125" customWidth="1"/>
    <col min="8" max="8" width="17.28515625" customWidth="1"/>
    <col min="9" max="9" width="17.140625" hidden="1" customWidth="1"/>
    <col min="10" max="10" width="17" hidden="1" customWidth="1"/>
    <col min="11" max="12" width="16.7109375" hidden="1" customWidth="1"/>
    <col min="13" max="13" width="16.7109375" customWidth="1"/>
    <col min="14" max="14" width="1.42578125" customWidth="1"/>
  </cols>
  <sheetData>
    <row r="1" spans="2:13" ht="7.5" customHeight="1" x14ac:dyDescent="0.25"/>
    <row r="2" spans="2:13" ht="18" x14ac:dyDescent="0.25">
      <c r="B2" s="87" t="s">
        <v>143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4" spans="2:13" ht="25.5" x14ac:dyDescent="0.25">
      <c r="B4" s="56" t="s">
        <v>133</v>
      </c>
      <c r="C4" s="57" t="s">
        <v>130</v>
      </c>
      <c r="D4" s="56" t="s">
        <v>125</v>
      </c>
      <c r="E4" s="56" t="s">
        <v>126</v>
      </c>
      <c r="F4" s="57" t="s">
        <v>136</v>
      </c>
      <c r="G4" s="57" t="s">
        <v>137</v>
      </c>
      <c r="H4" s="57" t="s">
        <v>129</v>
      </c>
      <c r="I4" s="56" t="s">
        <v>138</v>
      </c>
      <c r="J4" s="56" t="s">
        <v>139</v>
      </c>
      <c r="K4" s="56" t="s">
        <v>140</v>
      </c>
      <c r="L4" s="56" t="s">
        <v>141</v>
      </c>
      <c r="M4" s="57" t="s">
        <v>142</v>
      </c>
    </row>
    <row r="5" spans="2:13" x14ac:dyDescent="0.25">
      <c r="B5" s="58" t="s">
        <v>134</v>
      </c>
      <c r="C5" s="62">
        <v>295964000</v>
      </c>
      <c r="D5" s="62">
        <v>0</v>
      </c>
      <c r="E5" s="62">
        <v>0</v>
      </c>
      <c r="F5" s="62">
        <v>3588000</v>
      </c>
      <c r="G5" s="62">
        <v>3588000</v>
      </c>
      <c r="H5" s="62">
        <f>+C5+D5-E5+F5-G5</f>
        <v>295964000</v>
      </c>
      <c r="I5" s="62">
        <v>221670704.13999999</v>
      </c>
      <c r="J5" s="62">
        <v>216993956.13999999</v>
      </c>
      <c r="K5" s="62">
        <v>171339956.13999999</v>
      </c>
      <c r="L5" s="62">
        <v>171339956.13999999</v>
      </c>
      <c r="M5" s="62">
        <f>+H5-I5</f>
        <v>74293295.860000014</v>
      </c>
    </row>
    <row r="6" spans="2:13" x14ac:dyDescent="0.25">
      <c r="B6" s="58" t="s">
        <v>135</v>
      </c>
      <c r="C6" s="62">
        <v>332500000</v>
      </c>
      <c r="D6" s="62">
        <v>104891790.29000001</v>
      </c>
      <c r="E6" s="62">
        <v>0</v>
      </c>
      <c r="F6" s="62"/>
      <c r="G6" s="62"/>
      <c r="H6" s="62">
        <f>+C6+D6-E6+F6-G6</f>
        <v>437391790.29000002</v>
      </c>
      <c r="I6" s="62">
        <v>280989869</v>
      </c>
      <c r="J6" s="62">
        <v>273989869</v>
      </c>
      <c r="K6" s="62">
        <v>217449424</v>
      </c>
      <c r="L6" s="62">
        <v>217449424</v>
      </c>
      <c r="M6" s="62">
        <f>+H6-I6</f>
        <v>156401921.29000002</v>
      </c>
    </row>
    <row r="7" spans="2:13" x14ac:dyDescent="0.25">
      <c r="B7" s="59" t="s">
        <v>144</v>
      </c>
      <c r="C7" s="63">
        <f>SUM(C5:C6)</f>
        <v>628464000</v>
      </c>
      <c r="D7" s="63">
        <f t="shared" ref="D7:M7" si="0">SUM(D5:D6)</f>
        <v>104891790.29000001</v>
      </c>
      <c r="E7" s="63">
        <f t="shared" si="0"/>
        <v>0</v>
      </c>
      <c r="F7" s="63">
        <f t="shared" si="0"/>
        <v>3588000</v>
      </c>
      <c r="G7" s="63">
        <f t="shared" si="0"/>
        <v>3588000</v>
      </c>
      <c r="H7" s="63">
        <f t="shared" si="0"/>
        <v>733355790.28999996</v>
      </c>
      <c r="I7" s="63">
        <f t="shared" si="0"/>
        <v>502660573.13999999</v>
      </c>
      <c r="J7" s="63">
        <f t="shared" si="0"/>
        <v>490983825.13999999</v>
      </c>
      <c r="K7" s="63">
        <f t="shared" si="0"/>
        <v>388789380.13999999</v>
      </c>
      <c r="L7" s="63">
        <f t="shared" si="0"/>
        <v>388789380.13999999</v>
      </c>
      <c r="M7" s="63">
        <f t="shared" si="0"/>
        <v>230695217.15000004</v>
      </c>
    </row>
    <row r="8" spans="2:13" ht="9" customHeight="1" x14ac:dyDescent="0.25"/>
    <row r="11" spans="2:13" x14ac:dyDescent="0.25">
      <c r="I11" s="58" t="s">
        <v>134</v>
      </c>
      <c r="J11" s="64">
        <v>295964000</v>
      </c>
    </row>
    <row r="12" spans="2:13" x14ac:dyDescent="0.25">
      <c r="I12" s="58" t="s">
        <v>135</v>
      </c>
      <c r="J12" s="64">
        <v>437391790.29000002</v>
      </c>
    </row>
    <row r="14" spans="2:13" x14ac:dyDescent="0.25">
      <c r="F14" s="65">
        <v>295964000</v>
      </c>
    </row>
    <row r="15" spans="2:13" x14ac:dyDescent="0.25">
      <c r="F15" s="65">
        <v>221670704.13999999</v>
      </c>
    </row>
  </sheetData>
  <mergeCells count="1">
    <mergeCell ref="B2:M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8"/>
  <sheetViews>
    <sheetView showGridLines="0" topLeftCell="D1" zoomScaleNormal="100" workbookViewId="0">
      <selection activeCell="I24" sqref="I24"/>
    </sheetView>
  </sheetViews>
  <sheetFormatPr baseColWidth="10" defaultRowHeight="15" x14ac:dyDescent="0.25"/>
  <cols>
    <col min="1" max="1" width="1.42578125" customWidth="1"/>
    <col min="2" max="2" width="17.5703125" customWidth="1"/>
    <col min="3" max="3" width="16.5703125" customWidth="1"/>
    <col min="4" max="4" width="16.7109375" customWidth="1"/>
    <col min="5" max="5" width="10.28515625" customWidth="1"/>
    <col min="6" max="7" width="14.42578125" customWidth="1"/>
    <col min="8" max="8" width="17.28515625" customWidth="1"/>
    <col min="9" max="9" width="17.140625" customWidth="1"/>
    <col min="10" max="10" width="17" customWidth="1"/>
    <col min="11" max="13" width="16.7109375" customWidth="1"/>
    <col min="14" max="14" width="1.42578125" customWidth="1"/>
  </cols>
  <sheetData>
    <row r="1" spans="2:13" ht="7.5" customHeight="1" x14ac:dyDescent="0.25"/>
    <row r="2" spans="2:13" ht="18" x14ac:dyDescent="0.25">
      <c r="B2" s="87" t="s">
        <v>143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2:13" ht="18" x14ac:dyDescent="0.25">
      <c r="B3" s="87" t="s">
        <v>145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spans="2:13" ht="6.75" customHeight="1" x14ac:dyDescent="0.25"/>
    <row r="5" spans="2:13" ht="25.5" x14ac:dyDescent="0.25">
      <c r="B5" s="56" t="s">
        <v>133</v>
      </c>
      <c r="C5" s="57" t="s">
        <v>130</v>
      </c>
      <c r="D5" s="56" t="s">
        <v>125</v>
      </c>
      <c r="E5" s="56" t="s">
        <v>126</v>
      </c>
      <c r="F5" s="57" t="s">
        <v>136</v>
      </c>
      <c r="G5" s="57" t="s">
        <v>137</v>
      </c>
      <c r="H5" s="57" t="s">
        <v>129</v>
      </c>
      <c r="I5" s="56" t="s">
        <v>138</v>
      </c>
      <c r="J5" s="56" t="s">
        <v>139</v>
      </c>
      <c r="K5" s="56" t="s">
        <v>140</v>
      </c>
      <c r="L5" s="56" t="s">
        <v>141</v>
      </c>
      <c r="M5" s="57" t="s">
        <v>142</v>
      </c>
    </row>
    <row r="6" spans="2:13" x14ac:dyDescent="0.25">
      <c r="B6" s="58" t="s">
        <v>134</v>
      </c>
      <c r="C6" s="62">
        <v>295964000</v>
      </c>
      <c r="D6" s="62">
        <v>0</v>
      </c>
      <c r="E6" s="62">
        <v>0</v>
      </c>
      <c r="F6" s="62">
        <v>3588000</v>
      </c>
      <c r="G6" s="62">
        <v>3588000</v>
      </c>
      <c r="H6" s="62">
        <f>+C6+D6-E6+F6-G6</f>
        <v>295964000</v>
      </c>
      <c r="I6" s="62">
        <v>221670704.13999999</v>
      </c>
      <c r="J6" s="62">
        <v>216993956.13999999</v>
      </c>
      <c r="K6" s="62">
        <v>171339956.13999999</v>
      </c>
      <c r="L6" s="62">
        <v>171339956.13999999</v>
      </c>
      <c r="M6" s="62">
        <f>+H6-I6</f>
        <v>74293295.860000014</v>
      </c>
    </row>
    <row r="7" spans="2:13" x14ac:dyDescent="0.25">
      <c r="B7" s="58" t="s">
        <v>135</v>
      </c>
      <c r="C7" s="62">
        <v>332500000</v>
      </c>
      <c r="D7" s="62">
        <v>104891790.29000001</v>
      </c>
      <c r="E7" s="62">
        <v>0</v>
      </c>
      <c r="F7" s="62"/>
      <c r="G7" s="62"/>
      <c r="H7" s="62">
        <f>+C7+D7-E7+F7-G7</f>
        <v>437391790.29000002</v>
      </c>
      <c r="I7" s="62">
        <v>280989869</v>
      </c>
      <c r="J7" s="62">
        <v>273989869</v>
      </c>
      <c r="K7" s="62">
        <v>217449424</v>
      </c>
      <c r="L7" s="62">
        <v>217449424</v>
      </c>
      <c r="M7" s="62">
        <f>+H7-I7</f>
        <v>156401921.29000002</v>
      </c>
    </row>
    <row r="8" spans="2:13" x14ac:dyDescent="0.25">
      <c r="B8" s="59" t="s">
        <v>144</v>
      </c>
      <c r="C8" s="63">
        <f>SUM(C6:C7)</f>
        <v>628464000</v>
      </c>
      <c r="D8" s="63">
        <f t="shared" ref="D8:M8" si="0">SUM(D6:D7)</f>
        <v>104891790.29000001</v>
      </c>
      <c r="E8" s="63">
        <f t="shared" si="0"/>
        <v>0</v>
      </c>
      <c r="F8" s="63">
        <f t="shared" si="0"/>
        <v>3588000</v>
      </c>
      <c r="G8" s="63">
        <f t="shared" si="0"/>
        <v>3588000</v>
      </c>
      <c r="H8" s="63">
        <f t="shared" si="0"/>
        <v>733355790.28999996</v>
      </c>
      <c r="I8" s="63">
        <f t="shared" si="0"/>
        <v>502660573.13999999</v>
      </c>
      <c r="J8" s="63">
        <f t="shared" si="0"/>
        <v>490983825.13999999</v>
      </c>
      <c r="K8" s="63">
        <f t="shared" si="0"/>
        <v>388789380.13999999</v>
      </c>
      <c r="L8" s="63">
        <f t="shared" si="0"/>
        <v>388789380.13999999</v>
      </c>
      <c r="M8" s="63">
        <f t="shared" si="0"/>
        <v>230695217.15000004</v>
      </c>
    </row>
    <row r="9" spans="2:13" ht="9" customHeight="1" x14ac:dyDescent="0.25"/>
    <row r="11" spans="2:13" x14ac:dyDescent="0.25">
      <c r="D11" s="66"/>
      <c r="E11" s="66"/>
      <c r="F11" s="66"/>
      <c r="G11" s="66"/>
      <c r="H11" s="66"/>
      <c r="I11" s="66"/>
      <c r="J11" s="66"/>
    </row>
    <row r="12" spans="2:13" x14ac:dyDescent="0.25">
      <c r="D12" s="66"/>
      <c r="E12" s="66"/>
      <c r="F12" s="66"/>
      <c r="G12" s="66"/>
      <c r="H12" s="66"/>
      <c r="I12" s="67"/>
      <c r="J12" s="68"/>
    </row>
    <row r="13" spans="2:13" x14ac:dyDescent="0.25">
      <c r="D13" s="66"/>
      <c r="E13" s="66"/>
      <c r="F13" s="66"/>
      <c r="G13" s="66"/>
      <c r="H13" s="66"/>
      <c r="I13" s="67"/>
      <c r="J13" s="68"/>
    </row>
    <row r="14" spans="2:13" x14ac:dyDescent="0.25">
      <c r="D14" s="66"/>
      <c r="E14" s="66"/>
      <c r="F14" s="66"/>
      <c r="G14" s="66"/>
      <c r="H14" s="66"/>
      <c r="I14" s="66"/>
      <c r="J14" s="66"/>
    </row>
    <row r="15" spans="2:13" x14ac:dyDescent="0.25">
      <c r="D15" s="66"/>
      <c r="E15" s="66"/>
      <c r="F15" s="69"/>
      <c r="G15" s="66"/>
      <c r="H15" s="66"/>
      <c r="I15" s="66"/>
      <c r="J15" s="66"/>
    </row>
    <row r="16" spans="2:13" x14ac:dyDescent="0.25">
      <c r="D16" s="66"/>
      <c r="E16" s="66"/>
      <c r="F16" s="69"/>
      <c r="G16" s="66"/>
      <c r="H16" s="66"/>
      <c r="I16" s="66"/>
      <c r="J16" s="66"/>
    </row>
    <row r="17" spans="4:10" x14ac:dyDescent="0.25">
      <c r="D17" s="66"/>
      <c r="E17" s="66"/>
      <c r="F17" s="66"/>
      <c r="G17" s="66"/>
      <c r="H17" s="66"/>
      <c r="I17" s="66"/>
      <c r="J17" s="66"/>
    </row>
    <row r="18" spans="4:10" x14ac:dyDescent="0.25">
      <c r="D18" s="66"/>
      <c r="E18" s="66"/>
      <c r="F18" s="66"/>
      <c r="G18" s="66"/>
      <c r="H18" s="66"/>
      <c r="I18" s="66"/>
      <c r="J18" s="66"/>
    </row>
  </sheetData>
  <mergeCells count="2">
    <mergeCell ref="B2:M2"/>
    <mergeCell ref="B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CONTRATOS</vt:lpstr>
      <vt:lpstr>EJEC INGRESOS</vt:lpstr>
      <vt:lpstr>EJEC GASTOS</vt:lpstr>
      <vt:lpstr>EJEC GASTOS DET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imctp</dc:creator>
  <cp:lastModifiedBy>Usuario</cp:lastModifiedBy>
  <dcterms:created xsi:type="dcterms:W3CDTF">2020-10-13T23:00:22Z</dcterms:created>
  <dcterms:modified xsi:type="dcterms:W3CDTF">2021-12-28T23:51:25Z</dcterms:modified>
</cp:coreProperties>
</file>